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uditor\Documents\Bids\Bid Information Fuel\2025\"/>
    </mc:Choice>
  </mc:AlternateContent>
  <xr:revisionPtr revIDLastSave="0" documentId="13_ncr:1_{6342C9C9-D6DB-40B8-81E0-7F153CAF380F}" xr6:coauthVersionLast="47" xr6:coauthVersionMax="47" xr10:uidLastSave="{00000000-0000-0000-0000-000000000000}"/>
  <bookViews>
    <workbookView xWindow="16995" yWindow="3915" windowWidth="26925" windowHeight="16155" activeTab="3" xr2:uid="{D24110A3-E861-440B-8C2F-94465DEB5541}"/>
  </bookViews>
  <sheets>
    <sheet name="4-1-21 to 3-31-22" sheetId="2" r:id="rId1"/>
    <sheet name="4-1-22 to 3-31-23" sheetId="1" r:id="rId2"/>
    <sheet name="4-1-23 TO 3-31-24" sheetId="3" r:id="rId3"/>
    <sheet name="4-1-24 to 3-31-25" sheetId="4" r:id="rId4"/>
  </sheets>
  <definedNames>
    <definedName name="_xlnm.Print_Area" localSheetId="2">'4-1-23 TO 3-31-24'!$A$1:$E$41</definedName>
    <definedName name="_xlnm.Print_Area" localSheetId="3">'4-1-24 to 3-31-25'!$A$1:$E$56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52" i="4" l="1"/>
  <c r="E53" i="4" l="1"/>
  <c r="D53" i="4"/>
  <c r="C53" i="4"/>
  <c r="D47" i="4" l="1"/>
  <c r="P50" i="4"/>
  <c r="L50" i="4"/>
  <c r="E47" i="4"/>
  <c r="C47" i="4"/>
  <c r="E41" i="4"/>
  <c r="D41" i="4"/>
  <c r="C41" i="4"/>
  <c r="P17" i="4"/>
  <c r="L17" i="4"/>
  <c r="P38" i="3"/>
  <c r="L38" i="3"/>
  <c r="P30" i="3"/>
  <c r="H30" i="3"/>
  <c r="L23" i="3"/>
  <c r="L30" i="3" s="1"/>
  <c r="P15" i="3"/>
  <c r="L15" i="3"/>
  <c r="L8" i="3"/>
  <c r="H8" i="3"/>
  <c r="P41" i="4" l="1"/>
  <c r="L41" i="4"/>
  <c r="P34" i="4"/>
  <c r="L26" i="4"/>
  <c r="L34" i="4" s="1"/>
  <c r="H34" i="4"/>
  <c r="L8" i="4"/>
  <c r="H8" i="4"/>
  <c r="H52" i="4" l="1"/>
  <c r="P52" i="4"/>
  <c r="B54" i="4"/>
  <c r="E34" i="4"/>
  <c r="D34" i="4"/>
  <c r="C34" i="4"/>
  <c r="E27" i="4"/>
  <c r="D27" i="4"/>
  <c r="C27" i="4"/>
  <c r="E21" i="4"/>
  <c r="D21" i="4"/>
  <c r="C21" i="4"/>
  <c r="E14" i="4"/>
  <c r="D14" i="4"/>
  <c r="C14" i="4"/>
  <c r="E7" i="4"/>
  <c r="D7" i="4"/>
  <c r="C7" i="4"/>
  <c r="C54" i="4" s="1"/>
  <c r="E23" i="3"/>
  <c r="E54" i="4" l="1"/>
  <c r="D54" i="4"/>
  <c r="D23" i="3"/>
  <c r="C23" i="3"/>
  <c r="D36" i="3"/>
  <c r="E36" i="3"/>
  <c r="D28" i="3"/>
  <c r="E28" i="3"/>
  <c r="D15" i="3"/>
  <c r="E15" i="3"/>
  <c r="D7" i="3"/>
  <c r="E7" i="3"/>
  <c r="C7" i="3"/>
  <c r="C15" i="3"/>
  <c r="C36" i="3"/>
  <c r="B39" i="3"/>
  <c r="C28" i="3"/>
  <c r="C18" i="1"/>
  <c r="C44" i="2"/>
  <c r="B44" i="2"/>
  <c r="F41" i="2"/>
  <c r="E41" i="2"/>
  <c r="D41" i="2"/>
  <c r="C41" i="2"/>
  <c r="E32" i="2"/>
  <c r="E44" i="2" s="1"/>
  <c r="D32" i="2"/>
  <c r="D44" i="2" s="1"/>
  <c r="C32" i="2"/>
  <c r="E18" i="2"/>
  <c r="D18" i="2"/>
  <c r="F18" i="2" s="1"/>
  <c r="D9" i="2"/>
  <c r="F9" i="2" s="1"/>
  <c r="C9" i="2"/>
  <c r="B44" i="1"/>
  <c r="E41" i="1"/>
  <c r="D41" i="1"/>
  <c r="C41" i="1"/>
  <c r="E32" i="1"/>
  <c r="D32" i="1"/>
  <c r="C32" i="1"/>
  <c r="E18" i="1"/>
  <c r="D18" i="1"/>
  <c r="D9" i="1"/>
  <c r="C9" i="1"/>
  <c r="E39" i="3" l="1"/>
  <c r="C39" i="3"/>
  <c r="D39" i="3"/>
  <c r="F44" i="2"/>
  <c r="F32" i="2"/>
  <c r="F9" i="1"/>
  <c r="F41" i="1"/>
  <c r="F18" i="1"/>
  <c r="C44" i="1"/>
  <c r="E44" i="1"/>
  <c r="D44" i="1"/>
  <c r="F32" i="1"/>
  <c r="F44" i="1" l="1"/>
</calcChain>
</file>

<file path=xl/sharedStrings.xml><?xml version="1.0" encoding="utf-8"?>
<sst xmlns="http://schemas.openxmlformats.org/spreadsheetml/2006/main" count="283" uniqueCount="103">
  <si>
    <t>DATE</t>
  </si>
  <si>
    <t>GASOLINE</t>
  </si>
  <si>
    <t>DYED DIESEL</t>
  </si>
  <si>
    <t>CLEAR DIESEL</t>
  </si>
  <si>
    <t>TOTAL</t>
  </si>
  <si>
    <t>PRECINCT 1</t>
  </si>
  <si>
    <t>PRECINCT 2</t>
  </si>
  <si>
    <t>PRECINCT 3</t>
  </si>
  <si>
    <t>CARBON</t>
  </si>
  <si>
    <t>RISING STAR</t>
  </si>
  <si>
    <t>PRECINCT 4</t>
  </si>
  <si>
    <t>TOTALS</t>
  </si>
  <si>
    <t>4/1/21-6/30/21</t>
  </si>
  <si>
    <t>7/1/21-9/30/21</t>
  </si>
  <si>
    <t>10/1/21-12/31/21</t>
  </si>
  <si>
    <t>1/1/22-3/31/22</t>
  </si>
  <si>
    <t>FUEL PURCHASES FROM APRIL 2021 TO MARCH 2022</t>
  </si>
  <si>
    <t>4/1/22-6/30/22</t>
  </si>
  <si>
    <t>7/1/22-9/30/22</t>
  </si>
  <si>
    <t>10/1/22-12/31/22</t>
  </si>
  <si>
    <t>1/1/23-3/31/23</t>
  </si>
  <si>
    <t>FUEL PURCHASES FROM APRIL 2022 TO MARCH 2023</t>
  </si>
  <si>
    <t>4/1/23-6/30/23</t>
  </si>
  <si>
    <t>7/1/23-9/30/23</t>
  </si>
  <si>
    <t>10/1/23-12/31/23</t>
  </si>
  <si>
    <t>1/1/24-3/31/24</t>
  </si>
  <si>
    <t>FUEL PURCHASES FROM APRIL 2023 TO MARCH 2024</t>
  </si>
  <si>
    <t>GRAND TOTAL</t>
  </si>
  <si>
    <t>4/1/24-6/30/24</t>
  </si>
  <si>
    <t>7/1/24-9/30/24</t>
  </si>
  <si>
    <t>10/1/24-12/31/24</t>
  </si>
  <si>
    <t>1/1/25-3/31/25</t>
  </si>
  <si>
    <t>FUEL PURCHASES FROM APRIL 2024 TO MARCH 2025</t>
  </si>
  <si>
    <t>PCT 2</t>
  </si>
  <si>
    <t>PCT 3</t>
  </si>
  <si>
    <t>PCT 4</t>
  </si>
  <si>
    <t>R.STAR</t>
  </si>
  <si>
    <t>PCT 1</t>
  </si>
  <si>
    <t>PO07796</t>
  </si>
  <si>
    <t>PO07800</t>
  </si>
  <si>
    <t>PO08798</t>
  </si>
  <si>
    <t>PO08720</t>
  </si>
  <si>
    <t>PO07825</t>
  </si>
  <si>
    <t>PO08718</t>
  </si>
  <si>
    <t>RED DIESEL</t>
  </si>
  <si>
    <t>PO08320</t>
  </si>
  <si>
    <t>PO06206</t>
  </si>
  <si>
    <t>PO06635</t>
  </si>
  <si>
    <t>PO06288</t>
  </si>
  <si>
    <t>PO06664</t>
  </si>
  <si>
    <t>PO06671</t>
  </si>
  <si>
    <t>PO06212</t>
  </si>
  <si>
    <t>PO07211</t>
  </si>
  <si>
    <t>PO08721</t>
  </si>
  <si>
    <t>PO08305</t>
  </si>
  <si>
    <t>PO07349</t>
  </si>
  <si>
    <t>PO0603</t>
  </si>
  <si>
    <t>62020ND</t>
  </si>
  <si>
    <t>PO0685</t>
  </si>
  <si>
    <t>PO00685</t>
  </si>
  <si>
    <t>PO01833</t>
  </si>
  <si>
    <t>PO03219</t>
  </si>
  <si>
    <t>PO04042</t>
  </si>
  <si>
    <t>062073ND</t>
  </si>
  <si>
    <t>062079ND</t>
  </si>
  <si>
    <t>PO0554</t>
  </si>
  <si>
    <t>PO02779</t>
  </si>
  <si>
    <t>PO00553</t>
  </si>
  <si>
    <t>PO01861</t>
  </si>
  <si>
    <t>PO02778</t>
  </si>
  <si>
    <t>PO002778</t>
  </si>
  <si>
    <t>PO05228</t>
  </si>
  <si>
    <t>PO05446</t>
  </si>
  <si>
    <t>PO04451</t>
  </si>
  <si>
    <t>PO04511</t>
  </si>
  <si>
    <t>PO4511</t>
  </si>
  <si>
    <t>PO05947</t>
  </si>
  <si>
    <t>PO05026</t>
  </si>
  <si>
    <t>PO00563</t>
  </si>
  <si>
    <t>PO01238</t>
  </si>
  <si>
    <t>PO02309</t>
  </si>
  <si>
    <t>PO04035</t>
  </si>
  <si>
    <t>PO09343</t>
  </si>
  <si>
    <t>PO09747</t>
  </si>
  <si>
    <t>PO10281</t>
  </si>
  <si>
    <t>PO10503</t>
  </si>
  <si>
    <t>CWDG</t>
  </si>
  <si>
    <t>RANGER</t>
  </si>
  <si>
    <t>PO11871</t>
  </si>
  <si>
    <t>1000 gallon</t>
  </si>
  <si>
    <t>PO10638</t>
  </si>
  <si>
    <t>PO11217</t>
  </si>
  <si>
    <t>PO10984</t>
  </si>
  <si>
    <t>PO10985</t>
  </si>
  <si>
    <t>PO11629</t>
  </si>
  <si>
    <t>1000 GALLON</t>
  </si>
  <si>
    <t>NONE</t>
  </si>
  <si>
    <t>2000 GALLON</t>
  </si>
  <si>
    <t>500 GALLON</t>
  </si>
  <si>
    <t>1000 + 1000 GALLON</t>
  </si>
  <si>
    <t>2000 +1000* GALLON</t>
  </si>
  <si>
    <t>1000* GALLON</t>
  </si>
  <si>
    <t>PCT 3 TO CWDG WHEN TANK EMPTIED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</si>
</sst>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m/d/yy;@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669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2" fontId="2" fillId="0" borderId="0" xfId="0" applyNumberFormat="1" applyFont="1" applyAlignment="1">
      <alignment horizontal="center"/>
    </xf>
    <xf numFmtId="14" fontId="2" fillId="0" borderId="0" xfId="0" applyNumberFormat="1" applyFont="1" applyAlignment="1">
      <alignment horizontal="center"/>
    </xf>
    <xf numFmtId="43" fontId="2" fillId="0" borderId="0" xfId="1" applyFont="1"/>
    <xf numFmtId="14" fontId="2" fillId="0" borderId="1" xfId="0" applyNumberFormat="1" applyFont="1" applyBorder="1" applyAlignment="1">
      <alignment horizontal="right"/>
    </xf>
    <xf numFmtId="4" fontId="2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right"/>
    </xf>
    <xf numFmtId="4" fontId="2" fillId="3" borderId="0" xfId="1" applyNumberFormat="1" applyFont="1" applyFill="1" applyAlignment="1">
      <alignment horizontal="right"/>
    </xf>
    <xf numFmtId="4" fontId="2" fillId="3" borderId="0" xfId="0" applyNumberFormat="1" applyFont="1" applyFill="1" applyAlignment="1">
      <alignment horizontal="right"/>
    </xf>
    <xf numFmtId="4" fontId="2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4" fontId="3" fillId="0" borderId="1" xfId="0" applyNumberFormat="1" applyFont="1" applyBorder="1" applyAlignment="1">
      <alignment horizontal="right"/>
    </xf>
    <xf numFmtId="43" fontId="4" fillId="2" borderId="0" xfId="0" applyNumberFormat="1" applyFont="1" applyFill="1" applyAlignment="1">
      <alignment horizontal="right"/>
    </xf>
    <xf numFmtId="43" fontId="2" fillId="2" borderId="0" xfId="0" applyNumberFormat="1" applyFont="1" applyFill="1" applyAlignment="1">
      <alignment horizontal="center"/>
    </xf>
    <xf numFmtId="4" fontId="2" fillId="2" borderId="0" xfId="0" applyNumberFormat="1" applyFont="1" applyFill="1" applyAlignment="1">
      <alignment horizontal="right"/>
    </xf>
    <xf numFmtId="4" fontId="2" fillId="0" borderId="1" xfId="1" applyNumberFormat="1" applyFont="1" applyFill="1" applyBorder="1" applyAlignment="1">
      <alignment horizontal="right"/>
    </xf>
    <xf numFmtId="2" fontId="2" fillId="0" borderId="1" xfId="0" applyNumberFormat="1" applyFont="1" applyBorder="1"/>
    <xf numFmtId="0" fontId="5" fillId="0" borderId="0" xfId="0" applyFont="1"/>
    <xf numFmtId="0" fontId="6" fillId="0" borderId="0" xfId="0" applyFont="1"/>
    <xf numFmtId="0" fontId="4" fillId="0" borderId="0" xfId="0" applyFont="1" applyAlignment="1">
      <alignment horizontal="center" vertical="center"/>
    </xf>
    <xf numFmtId="0" fontId="2" fillId="4" borderId="0" xfId="0" applyFont="1" applyFill="1" applyAlignment="1">
      <alignment horizontal="right"/>
    </xf>
    <xf numFmtId="4" fontId="2" fillId="4" borderId="0" xfId="0" applyNumberFormat="1" applyFont="1" applyFill="1" applyAlignment="1">
      <alignment horizontal="right"/>
    </xf>
    <xf numFmtId="0" fontId="4" fillId="0" borderId="0" xfId="0" applyFont="1" applyAlignment="1">
      <alignment horizontal="center"/>
    </xf>
    <xf numFmtId="2" fontId="4" fillId="0" borderId="0" xfId="0" applyNumberFormat="1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right"/>
    </xf>
    <xf numFmtId="0" fontId="7" fillId="0" borderId="0" xfId="0" applyFont="1"/>
    <xf numFmtId="4" fontId="2" fillId="3" borderId="2" xfId="0" applyNumberFormat="1" applyFont="1" applyFill="1" applyBorder="1" applyAlignment="1">
      <alignment horizontal="right"/>
    </xf>
    <xf numFmtId="0" fontId="4" fillId="0" borderId="3" xfId="0" applyFont="1" applyBorder="1" applyAlignment="1">
      <alignment horizontal="right"/>
    </xf>
    <xf numFmtId="0" fontId="2" fillId="0" borderId="4" xfId="0" applyFont="1" applyBorder="1" applyAlignment="1">
      <alignment horizontal="right"/>
    </xf>
    <xf numFmtId="4" fontId="2" fillId="0" borderId="4" xfId="0" applyNumberFormat="1" applyFont="1" applyBorder="1" applyAlignment="1">
      <alignment horizontal="right"/>
    </xf>
    <xf numFmtId="4" fontId="2" fillId="0" borderId="5" xfId="0" applyNumberFormat="1" applyFont="1" applyBorder="1" applyAlignment="1">
      <alignment horizontal="right"/>
    </xf>
    <xf numFmtId="0" fontId="4" fillId="0" borderId="6" xfId="0" applyFont="1" applyBorder="1" applyAlignment="1">
      <alignment horizontal="center" vertical="center"/>
    </xf>
    <xf numFmtId="4" fontId="2" fillId="0" borderId="7" xfId="0" applyNumberFormat="1" applyFont="1" applyBorder="1" applyAlignment="1">
      <alignment horizontal="right"/>
    </xf>
    <xf numFmtId="0" fontId="4" fillId="0" borderId="6" xfId="0" applyFont="1" applyBorder="1" applyAlignment="1">
      <alignment horizontal="right"/>
    </xf>
    <xf numFmtId="0" fontId="4" fillId="0" borderId="8" xfId="0" applyFont="1" applyBorder="1" applyAlignment="1">
      <alignment horizontal="right"/>
    </xf>
    <xf numFmtId="4" fontId="2" fillId="3" borderId="9" xfId="0" applyNumberFormat="1" applyFont="1" applyFill="1" applyBorder="1" applyAlignment="1">
      <alignment horizontal="right"/>
    </xf>
    <xf numFmtId="0" fontId="2" fillId="0" borderId="2" xfId="0" applyFont="1" applyBorder="1" applyAlignment="1">
      <alignment horizontal="right"/>
    </xf>
    <xf numFmtId="4" fontId="2" fillId="3" borderId="0" xfId="1" applyNumberFormat="1" applyFont="1" applyFill="1" applyBorder="1" applyAlignment="1">
      <alignment horizontal="right"/>
    </xf>
    <xf numFmtId="4" fontId="2" fillId="3" borderId="10" xfId="1" applyNumberFormat="1" applyFont="1" applyFill="1" applyBorder="1" applyAlignment="1">
      <alignment horizontal="right"/>
    </xf>
    <xf numFmtId="4" fontId="2" fillId="0" borderId="10" xfId="0" applyNumberFormat="1" applyFont="1" applyBorder="1" applyAlignment="1">
      <alignment horizontal="right"/>
    </xf>
    <xf numFmtId="43" fontId="2" fillId="2" borderId="2" xfId="0" applyNumberFormat="1" applyFont="1" applyFill="1" applyBorder="1" applyAlignment="1">
      <alignment horizontal="center"/>
    </xf>
    <xf numFmtId="4" fontId="2" fillId="2" borderId="2" xfId="0" applyNumberFormat="1" applyFont="1" applyFill="1" applyBorder="1" applyAlignment="1">
      <alignment horizontal="right"/>
    </xf>
    <xf numFmtId="0" fontId="2" fillId="0" borderId="4" xfId="0" applyFont="1" applyBorder="1"/>
    <xf numFmtId="4" fontId="2" fillId="3" borderId="2" xfId="1" applyNumberFormat="1" applyFont="1" applyFill="1" applyBorder="1" applyAlignment="1">
      <alignment horizontal="right"/>
    </xf>
    <xf numFmtId="4" fontId="2" fillId="3" borderId="9" xfId="1" applyNumberFormat="1" applyFont="1" applyFill="1" applyBorder="1" applyAlignment="1">
      <alignment horizontal="right"/>
    </xf>
    <xf numFmtId="0" fontId="4" fillId="0" borderId="3" xfId="0" applyFont="1" applyBorder="1"/>
    <xf numFmtId="14" fontId="2" fillId="0" borderId="4" xfId="0" applyNumberFormat="1" applyFont="1" applyBorder="1" applyAlignment="1">
      <alignment horizontal="center"/>
    </xf>
    <xf numFmtId="43" fontId="2" fillId="0" borderId="4" xfId="1" applyFont="1" applyBorder="1"/>
    <xf numFmtId="0" fontId="2" fillId="0" borderId="5" xfId="0" applyFont="1" applyBorder="1"/>
    <xf numFmtId="0" fontId="4" fillId="0" borderId="6" xfId="0" applyFont="1" applyBorder="1"/>
    <xf numFmtId="0" fontId="4" fillId="0" borderId="8" xfId="0" applyFont="1" applyBorder="1"/>
    <xf numFmtId="0" fontId="2" fillId="0" borderId="2" xfId="0" applyFont="1" applyBorder="1"/>
    <xf numFmtId="0" fontId="5" fillId="0" borderId="11" xfId="0" applyFont="1" applyBorder="1"/>
    <xf numFmtId="0" fontId="5" fillId="0" borderId="11" xfId="0" applyFont="1" applyBorder="1" applyAlignment="1">
      <alignment horizontal="left"/>
    </xf>
    <xf numFmtId="14" fontId="2" fillId="0" borderId="13" xfId="0" applyNumberFormat="1" applyFont="1" applyBorder="1" applyAlignment="1">
      <alignment horizontal="right"/>
    </xf>
    <xf numFmtId="4" fontId="2" fillId="0" borderId="13" xfId="0" applyNumberFormat="1" applyFont="1" applyBorder="1" applyAlignment="1">
      <alignment horizontal="right"/>
    </xf>
    <xf numFmtId="4" fontId="2" fillId="3" borderId="11" xfId="0" applyNumberFormat="1" applyFont="1" applyFill="1" applyBorder="1" applyAlignment="1">
      <alignment horizontal="right"/>
    </xf>
    <xf numFmtId="4" fontId="2" fillId="0" borderId="2" xfId="0" applyNumberFormat="1" applyFont="1" applyBorder="1" applyAlignment="1">
      <alignment horizontal="right"/>
    </xf>
    <xf numFmtId="43" fontId="4" fillId="2" borderId="8" xfId="0" applyNumberFormat="1" applyFont="1" applyFill="1" applyBorder="1" applyAlignment="1">
      <alignment horizontal="center"/>
    </xf>
    <xf numFmtId="164" fontId="0" fillId="0" borderId="0" xfId="0" applyNumberFormat="1"/>
    <xf numFmtId="0" fontId="0" fillId="0" borderId="14" xfId="0" applyBorder="1"/>
    <xf numFmtId="0" fontId="0" fillId="0" borderId="15" xfId="0" applyBorder="1"/>
    <xf numFmtId="0" fontId="0" fillId="0" borderId="16" xfId="0" applyBorder="1"/>
    <xf numFmtId="2" fontId="0" fillId="0" borderId="0" xfId="0" applyNumberFormat="1"/>
    <xf numFmtId="0" fontId="0" fillId="5" borderId="0" xfId="0" applyFill="1"/>
    <xf numFmtId="0" fontId="0" fillId="0" borderId="3" xfId="0" applyBorder="1"/>
    <xf numFmtId="0" fontId="0" fillId="0" borderId="6" xfId="0" applyBorder="1"/>
    <xf numFmtId="0" fontId="0" fillId="0" borderId="8" xfId="0" applyBorder="1"/>
    <xf numFmtId="0" fontId="0" fillId="5" borderId="6" xfId="0" applyFill="1" applyBorder="1"/>
    <xf numFmtId="0" fontId="0" fillId="5" borderId="10" xfId="0" applyFill="1" applyBorder="1"/>
    <xf numFmtId="0" fontId="5" fillId="5" borderId="11" xfId="0" applyFont="1" applyFill="1" applyBorder="1" applyAlignment="1">
      <alignment horizontal="center"/>
    </xf>
    <xf numFmtId="4" fontId="0" fillId="5" borderId="6" xfId="0" applyNumberFormat="1" applyFill="1" applyBorder="1"/>
    <xf numFmtId="0" fontId="0" fillId="3" borderId="2" xfId="0" applyFill="1" applyBorder="1"/>
    <xf numFmtId="4" fontId="0" fillId="3" borderId="8" xfId="0" applyNumberFormat="1" applyFill="1" applyBorder="1"/>
    <xf numFmtId="0" fontId="0" fillId="3" borderId="9" xfId="0" applyFill="1" applyBorder="1"/>
    <xf numFmtId="2" fontId="0" fillId="3" borderId="17" xfId="0" applyNumberFormat="1" applyFill="1" applyBorder="1"/>
    <xf numFmtId="0" fontId="0" fillId="3" borderId="11" xfId="0" applyFill="1" applyBorder="1"/>
    <xf numFmtId="164" fontId="0" fillId="3" borderId="18" xfId="0" applyNumberFormat="1" applyFill="1" applyBorder="1"/>
    <xf numFmtId="4" fontId="0" fillId="3" borderId="17" xfId="0" applyNumberFormat="1" applyFill="1" applyBorder="1"/>
    <xf numFmtId="0" fontId="0" fillId="3" borderId="18" xfId="0" applyFill="1" applyBorder="1"/>
    <xf numFmtId="2" fontId="0" fillId="6" borderId="6" xfId="0" applyNumberFormat="1" applyFill="1" applyBorder="1"/>
    <xf numFmtId="0" fontId="0" fillId="6" borderId="0" xfId="0" applyFill="1"/>
    <xf numFmtId="164" fontId="0" fillId="6" borderId="10" xfId="0" applyNumberFormat="1" applyFill="1" applyBorder="1"/>
    <xf numFmtId="2" fontId="0" fillId="6" borderId="0" xfId="0" applyNumberFormat="1" applyFill="1"/>
    <xf numFmtId="164" fontId="0" fillId="6" borderId="0" xfId="0" applyNumberFormat="1" applyFill="1"/>
    <xf numFmtId="2" fontId="2" fillId="6" borderId="6" xfId="0" applyNumberFormat="1" applyFont="1" applyFill="1" applyBorder="1" applyAlignment="1">
      <alignment horizontal="right"/>
    </xf>
    <xf numFmtId="2" fontId="5" fillId="6" borderId="17" xfId="0" applyNumberFormat="1" applyFont="1" applyFill="1" applyBorder="1" applyAlignment="1">
      <alignment horizontal="center"/>
    </xf>
    <xf numFmtId="2" fontId="0" fillId="6" borderId="17" xfId="0" applyNumberFormat="1" applyFill="1" applyBorder="1"/>
    <xf numFmtId="164" fontId="5" fillId="6" borderId="18" xfId="0" applyNumberFormat="1" applyFont="1" applyFill="1" applyBorder="1" applyAlignment="1">
      <alignment horizontal="center"/>
    </xf>
    <xf numFmtId="0" fontId="0" fillId="7" borderId="11" xfId="0" applyFill="1" applyBorder="1" applyAlignment="1">
      <alignment horizontal="center"/>
    </xf>
    <xf numFmtId="0" fontId="5" fillId="7" borderId="17" xfId="0" applyFont="1" applyFill="1" applyBorder="1" applyAlignment="1">
      <alignment horizontal="center"/>
    </xf>
    <xf numFmtId="0" fontId="5" fillId="7" borderId="18" xfId="0" applyFont="1" applyFill="1" applyBorder="1" applyAlignment="1">
      <alignment horizontal="center"/>
    </xf>
    <xf numFmtId="4" fontId="0" fillId="7" borderId="6" xfId="0" applyNumberFormat="1" applyFill="1" applyBorder="1"/>
    <xf numFmtId="0" fontId="0" fillId="7" borderId="0" xfId="0" applyFill="1"/>
    <xf numFmtId="0" fontId="0" fillId="7" borderId="10" xfId="0" applyFill="1" applyBorder="1"/>
    <xf numFmtId="0" fontId="0" fillId="8" borderId="11" xfId="0" applyFill="1" applyBorder="1" applyAlignment="1">
      <alignment horizontal="center"/>
    </xf>
    <xf numFmtId="0" fontId="5" fillId="8" borderId="17" xfId="0" applyFont="1" applyFill="1" applyBorder="1" applyAlignment="1">
      <alignment horizontal="center"/>
    </xf>
    <xf numFmtId="0" fontId="7" fillId="8" borderId="18" xfId="0" applyFont="1" applyFill="1" applyBorder="1" applyAlignment="1">
      <alignment horizontal="center"/>
    </xf>
    <xf numFmtId="0" fontId="0" fillId="8" borderId="0" xfId="0" applyFill="1"/>
    <xf numFmtId="14" fontId="0" fillId="8" borderId="10" xfId="0" applyNumberFormat="1" applyFill="1" applyBorder="1"/>
    <xf numFmtId="0" fontId="0" fillId="8" borderId="10" xfId="0" applyFill="1" applyBorder="1"/>
    <xf numFmtId="2" fontId="0" fillId="8" borderId="0" xfId="0" applyNumberFormat="1" applyFill="1"/>
    <xf numFmtId="164" fontId="0" fillId="8" borderId="0" xfId="0" applyNumberFormat="1" applyFill="1"/>
    <xf numFmtId="2" fontId="0" fillId="5" borderId="0" xfId="0" applyNumberFormat="1" applyFill="1"/>
    <xf numFmtId="164" fontId="0" fillId="5" borderId="0" xfId="0" applyNumberFormat="1" applyFill="1"/>
    <xf numFmtId="2" fontId="0" fillId="5" borderId="6" xfId="0" applyNumberFormat="1" applyFill="1" applyBorder="1"/>
    <xf numFmtId="164" fontId="0" fillId="5" borderId="10" xfId="0" applyNumberFormat="1" applyFill="1" applyBorder="1"/>
    <xf numFmtId="4" fontId="0" fillId="8" borderId="0" xfId="0" applyNumberFormat="1" applyFill="1"/>
    <xf numFmtId="0" fontId="5" fillId="0" borderId="0" xfId="0" applyFont="1" applyAlignment="1">
      <alignment horizontal="center"/>
    </xf>
    <xf numFmtId="14" fontId="0" fillId="7" borderId="10" xfId="0" applyNumberFormat="1" applyFill="1" applyBorder="1"/>
    <xf numFmtId="14" fontId="0" fillId="8" borderId="0" xfId="0" applyNumberFormat="1" applyFill="1"/>
    <xf numFmtId="14" fontId="0" fillId="7" borderId="0" xfId="0" applyNumberFormat="1" applyFill="1"/>
    <xf numFmtId="2" fontId="0" fillId="7" borderId="0" xfId="0" applyNumberFormat="1" applyFill="1"/>
    <xf numFmtId="14" fontId="0" fillId="6" borderId="0" xfId="0" applyNumberFormat="1" applyFill="1"/>
    <xf numFmtId="4" fontId="2" fillId="5" borderId="1" xfId="0" applyNumberFormat="1" applyFont="1" applyFill="1" applyBorder="1" applyAlignment="1">
      <alignment horizontal="right"/>
    </xf>
    <xf numFmtId="4" fontId="2" fillId="5" borderId="7" xfId="0" applyNumberFormat="1" applyFont="1" applyFill="1" applyBorder="1" applyAlignment="1">
      <alignment horizontal="right"/>
    </xf>
    <xf numFmtId="4" fontId="2" fillId="5" borderId="2" xfId="1" applyNumberFormat="1" applyFont="1" applyFill="1" applyBorder="1" applyAlignment="1">
      <alignment horizontal="right"/>
    </xf>
    <xf numFmtId="4" fontId="2" fillId="5" borderId="9" xfId="1" applyNumberFormat="1" applyFont="1" applyFill="1" applyBorder="1" applyAlignment="1">
      <alignment horizontal="right"/>
    </xf>
    <xf numFmtId="4" fontId="2" fillId="5" borderId="13" xfId="0" applyNumberFormat="1" applyFont="1" applyFill="1" applyBorder="1" applyAlignment="1">
      <alignment horizontal="right"/>
    </xf>
    <xf numFmtId="4" fontId="2" fillId="5" borderId="11" xfId="0" applyNumberFormat="1" applyFont="1" applyFill="1" applyBorder="1" applyAlignment="1">
      <alignment horizontal="right"/>
    </xf>
    <xf numFmtId="4" fontId="2" fillId="5" borderId="12" xfId="0" applyNumberFormat="1" applyFont="1" applyFill="1" applyBorder="1" applyAlignment="1">
      <alignment horizontal="right"/>
    </xf>
    <xf numFmtId="4" fontId="2" fillId="5" borderId="0" xfId="1" applyNumberFormat="1" applyFont="1" applyFill="1" applyBorder="1" applyAlignment="1">
      <alignment horizontal="right"/>
    </xf>
    <xf numFmtId="0" fontId="5" fillId="0" borderId="17" xfId="0" applyFont="1" applyBorder="1" applyAlignment="1">
      <alignment horizontal="left"/>
    </xf>
    <xf numFmtId="0" fontId="0" fillId="0" borderId="11" xfId="0" applyBorder="1"/>
    <xf numFmtId="0" fontId="5" fillId="0" borderId="18" xfId="0" applyFont="1" applyBorder="1"/>
    <xf numFmtId="2" fontId="0" fillId="2" borderId="0" xfId="0" applyNumberFormat="1" applyFill="1"/>
    <xf numFmtId="0" fontId="0" fillId="2" borderId="0" xfId="0" applyFill="1"/>
    <xf numFmtId="164" fontId="0" fillId="2" borderId="0" xfId="0" applyNumberFormat="1" applyFill="1"/>
    <xf numFmtId="4" fontId="0" fillId="2" borderId="0" xfId="0" applyNumberFormat="1" applyFill="1"/>
    <xf numFmtId="4" fontId="4" fillId="0" borderId="4" xfId="0" applyNumberFormat="1" applyFont="1" applyBorder="1" applyAlignment="1">
      <alignment horizontal="center" vertical="center"/>
    </xf>
    <xf numFmtId="43" fontId="4" fillId="0" borderId="4" xfId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4" fontId="4" fillId="0" borderId="5" xfId="0" applyNumberFormat="1" applyFont="1" applyBorder="1" applyAlignment="1">
      <alignment horizontal="center" vertical="center"/>
    </xf>
    <xf numFmtId="4" fontId="2" fillId="9" borderId="1" xfId="0" applyNumberFormat="1" applyFont="1" applyFill="1" applyBorder="1" applyAlignment="1">
      <alignment horizontal="right"/>
    </xf>
    <xf numFmtId="4" fontId="9" fillId="9" borderId="1" xfId="0" applyNumberFormat="1" applyFont="1" applyFill="1" applyBorder="1" applyAlignment="1">
      <alignment horizontal="right"/>
    </xf>
    <xf numFmtId="4" fontId="2" fillId="9" borderId="7" xfId="0" applyNumberFormat="1" applyFont="1" applyFill="1" applyBorder="1" applyAlignment="1">
      <alignment horizontal="right"/>
    </xf>
    <xf numFmtId="4" fontId="2" fillId="9" borderId="13" xfId="0" applyNumberFormat="1" applyFont="1" applyFill="1" applyBorder="1" applyAlignment="1">
      <alignment horizontal="right"/>
    </xf>
    <xf numFmtId="4" fontId="9" fillId="9" borderId="13" xfId="0" applyNumberFormat="1" applyFont="1" applyFill="1" applyBorder="1" applyAlignment="1">
      <alignment horizontal="right"/>
    </xf>
    <xf numFmtId="4" fontId="2" fillId="9" borderId="12" xfId="0" applyNumberFormat="1" applyFont="1" applyFill="1" applyBorder="1" applyAlignment="1">
      <alignment horizontal="right"/>
    </xf>
    <xf numFmtId="0" fontId="0" fillId="9" borderId="0" xfId="0" applyFill="1"/>
    <xf numFmtId="0" fontId="0" fillId="9" borderId="11" xfId="0" applyFill="1" applyBorder="1" applyAlignment="1">
      <alignment horizontal="center"/>
    </xf>
    <xf numFmtId="0" fontId="5" fillId="9" borderId="17" xfId="0" applyFont="1" applyFill="1" applyBorder="1" applyAlignment="1">
      <alignment horizontal="center"/>
    </xf>
    <xf numFmtId="2" fontId="5" fillId="9" borderId="17" xfId="0" applyNumberFormat="1" applyFont="1" applyFill="1" applyBorder="1" applyAlignment="1">
      <alignment horizontal="center"/>
    </xf>
    <xf numFmtId="0" fontId="5" fillId="9" borderId="18" xfId="0" applyFont="1" applyFill="1" applyBorder="1" applyAlignment="1">
      <alignment horizontal="center"/>
    </xf>
    <xf numFmtId="0" fontId="0" fillId="9" borderId="14" xfId="0" applyFill="1" applyBorder="1"/>
    <xf numFmtId="4" fontId="0" fillId="9" borderId="0" xfId="0" applyNumberFormat="1" applyFill="1"/>
    <xf numFmtId="14" fontId="0" fillId="9" borderId="10" xfId="0" applyNumberFormat="1" applyFill="1" applyBorder="1"/>
    <xf numFmtId="2" fontId="0" fillId="9" borderId="6" xfId="0" applyNumberFormat="1" applyFill="1" applyBorder="1"/>
    <xf numFmtId="0" fontId="0" fillId="9" borderId="6" xfId="0" applyFill="1" applyBorder="1"/>
    <xf numFmtId="0" fontId="0" fillId="9" borderId="10" xfId="0" applyFill="1" applyBorder="1"/>
    <xf numFmtId="0" fontId="0" fillId="9" borderId="15" xfId="0" applyFill="1" applyBorder="1"/>
    <xf numFmtId="2" fontId="0" fillId="9" borderId="0" xfId="0" applyNumberFormat="1" applyFill="1"/>
    <xf numFmtId="164" fontId="0" fillId="9" borderId="0" xfId="0" applyNumberFormat="1" applyFill="1"/>
    <xf numFmtId="0" fontId="0" fillId="9" borderId="16" xfId="0" applyFill="1" applyBorder="1"/>
    <xf numFmtId="0" fontId="0" fillId="9" borderId="4" xfId="0" applyFill="1" applyBorder="1"/>
    <xf numFmtId="0" fontId="0" fillId="9" borderId="2" xfId="0" applyFill="1" applyBorder="1"/>
    <xf numFmtId="4" fontId="0" fillId="9" borderId="6" xfId="0" applyNumberFormat="1" applyFill="1" applyBorder="1"/>
    <xf numFmtId="2" fontId="0" fillId="9" borderId="4" xfId="0" applyNumberFormat="1" applyFill="1" applyBorder="1"/>
    <xf numFmtId="164" fontId="0" fillId="9" borderId="4" xfId="0" applyNumberFormat="1" applyFill="1" applyBorder="1"/>
    <xf numFmtId="2" fontId="0" fillId="9" borderId="2" xfId="0" applyNumberFormat="1" applyFill="1" applyBorder="1"/>
    <xf numFmtId="164" fontId="0" fillId="9" borderId="2" xfId="0" applyNumberFormat="1" applyFill="1" applyBorder="1"/>
    <xf numFmtId="4" fontId="2" fillId="9" borderId="1" xfId="1" applyNumberFormat="1" applyFont="1" applyFill="1" applyBorder="1" applyAlignment="1">
      <alignment horizontal="right"/>
    </xf>
    <xf numFmtId="2" fontId="9" fillId="9" borderId="1" xfId="0" applyNumberFormat="1" applyFont="1" applyFill="1" applyBorder="1"/>
    <xf numFmtId="14" fontId="0" fillId="9" borderId="0" xfId="0" applyNumberFormat="1" applyFill="1"/>
    <xf numFmtId="14" fontId="0" fillId="9" borderId="2" xfId="0" applyNumberFormat="1" applyFill="1" applyBorder="1"/>
    <xf numFmtId="4" fontId="0" fillId="9" borderId="3" xfId="0" applyNumberFormat="1" applyFill="1" applyBorder="1"/>
    <xf numFmtId="14" fontId="0" fillId="9" borderId="5" xfId="0" applyNumberFormat="1" applyFill="1" applyBorder="1"/>
    <xf numFmtId="0" fontId="0" fillId="9" borderId="8" xfId="0" applyFill="1" applyBorder="1"/>
    <xf numFmtId="0" fontId="0" fillId="9" borderId="9" xfId="0" applyFill="1" applyBorder="1"/>
    <xf numFmtId="0" fontId="0" fillId="9" borderId="0" xfId="0" applyFill="1" applyBorder="1"/>
    <xf numFmtId="2" fontId="0" fillId="9" borderId="8" xfId="0" applyNumberFormat="1" applyFill="1" applyBorder="1"/>
    <xf numFmtId="4" fontId="0" fillId="9" borderId="8" xfId="0" applyNumberFormat="1" applyFill="1" applyBorder="1"/>
    <xf numFmtId="2" fontId="0" fillId="9" borderId="0" xfId="0" applyNumberFormat="1" applyFill="1" applyBorder="1"/>
    <xf numFmtId="164" fontId="0" fillId="9" borderId="0" xfId="0" applyNumberFormat="1" applyFill="1" applyBorder="1"/>
    <xf numFmtId="4" fontId="0" fillId="9" borderId="0" xfId="0" applyNumberFormat="1" applyFill="1" applyBorder="1"/>
    <xf numFmtId="2" fontId="0" fillId="0" borderId="6" xfId="0" applyNumberFormat="1" applyBorder="1"/>
    <xf numFmtId="0" fontId="7" fillId="9" borderId="11" xfId="0" applyFont="1" applyFill="1" applyBorder="1" applyAlignment="1">
      <alignment horizontal="center"/>
    </xf>
    <xf numFmtId="14" fontId="0" fillId="9" borderId="4" xfId="0" applyNumberFormat="1" applyFill="1" applyBorder="1"/>
    <xf numFmtId="14" fontId="0" fillId="9" borderId="0" xfId="0" applyNumberFormat="1" applyFill="1" applyBorder="1"/>
    <xf numFmtId="2" fontId="0" fillId="9" borderId="11" xfId="0" applyNumberFormat="1" applyFill="1" applyBorder="1"/>
    <xf numFmtId="2" fontId="0" fillId="3" borderId="11" xfId="0" applyNumberFormat="1" applyFill="1" applyBorder="1"/>
    <xf numFmtId="2" fontId="2" fillId="9" borderId="0" xfId="0" applyNumberFormat="1" applyFont="1" applyFill="1" applyBorder="1" applyAlignment="1">
      <alignment horizontal="right"/>
    </xf>
    <xf numFmtId="164" fontId="5" fillId="9" borderId="11" xfId="0" applyNumberFormat="1" applyFont="1" applyFill="1" applyBorder="1" applyAlignment="1">
      <alignment horizontal="center"/>
    </xf>
    <xf numFmtId="164" fontId="0" fillId="3" borderId="11" xfId="0" applyNumberFormat="1" applyFill="1" applyBorder="1"/>
    <xf numFmtId="0" fontId="5" fillId="9" borderId="19" xfId="0" applyFont="1" applyFill="1" applyBorder="1" applyAlignment="1">
      <alignment horizontal="center"/>
    </xf>
    <xf numFmtId="0" fontId="0" fillId="9" borderId="17" xfId="0" applyFill="1" applyBorder="1" applyAlignment="1">
      <alignment horizontal="center"/>
    </xf>
    <xf numFmtId="43" fontId="4" fillId="2" borderId="17" xfId="0" applyNumberFormat="1" applyFont="1" applyFill="1" applyBorder="1" applyAlignment="1">
      <alignment horizontal="center"/>
    </xf>
    <xf numFmtId="43" fontId="2" fillId="2" borderId="11" xfId="0" applyNumberFormat="1" applyFont="1" applyFill="1" applyBorder="1" applyAlignment="1">
      <alignment horizontal="center"/>
    </xf>
    <xf numFmtId="4" fontId="2" fillId="2" borderId="11" xfId="0" applyNumberFormat="1" applyFont="1" applyFill="1" applyBorder="1" applyAlignment="1">
      <alignment horizontal="right"/>
    </xf>
    <xf numFmtId="4" fontId="2" fillId="9" borderId="2" xfId="0" applyNumberFormat="1" applyFont="1" applyFill="1" applyBorder="1" applyAlignment="1">
      <alignment horizontal="right"/>
    </xf>
    <xf numFmtId="4" fontId="9" fillId="9" borderId="2" xfId="0" applyNumberFormat="1" applyFont="1" applyFill="1" applyBorder="1" applyAlignment="1">
      <alignment horizontal="right"/>
    </xf>
    <xf numFmtId="4" fontId="2" fillId="9" borderId="9" xfId="0" applyNumberFormat="1" applyFont="1" applyFill="1" applyBorder="1" applyAlignment="1">
      <alignment horizontal="right"/>
    </xf>
    <xf numFmtId="0" fontId="4" fillId="0" borderId="20" xfId="0" applyFont="1" applyBorder="1" applyAlignment="1">
      <alignment horizontal="right"/>
    </xf>
    <xf numFmtId="14" fontId="2" fillId="0" borderId="22" xfId="0" applyNumberFormat="1" applyFont="1" applyBorder="1" applyAlignment="1">
      <alignment horizontal="right"/>
    </xf>
    <xf numFmtId="4" fontId="2" fillId="9" borderId="22" xfId="0" applyNumberFormat="1" applyFont="1" applyFill="1" applyBorder="1" applyAlignment="1">
      <alignment horizontal="right"/>
    </xf>
    <xf numFmtId="4" fontId="9" fillId="9" borderId="22" xfId="0" applyNumberFormat="1" applyFont="1" applyFill="1" applyBorder="1" applyAlignment="1">
      <alignment horizontal="right"/>
    </xf>
    <xf numFmtId="4" fontId="2" fillId="9" borderId="21" xfId="0" applyNumberFormat="1" applyFont="1" applyFill="1" applyBorder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33CC33"/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76C3D9-15F8-48BF-9680-DAFBC28C5974}">
  <dimension ref="A1:F47"/>
  <sheetViews>
    <sheetView workbookViewId="0">
      <selection activeCell="J35" sqref="J35"/>
    </sheetView>
  </sheetViews>
  <sheetFormatPr defaultRowHeight="15" x14ac:dyDescent="0.25"/>
  <cols>
    <col min="1" max="1" width="12" customWidth="1"/>
    <col min="2" max="2" width="18.85546875" customWidth="1"/>
    <col min="3" max="3" width="13.140625" customWidth="1"/>
    <col min="4" max="4" width="15.42578125" customWidth="1"/>
    <col min="5" max="5" width="14.85546875" customWidth="1"/>
    <col min="6" max="6" width="18.5703125" customWidth="1"/>
  </cols>
  <sheetData>
    <row r="1" spans="1:6" ht="15.75" x14ac:dyDescent="0.25">
      <c r="A1" s="1"/>
      <c r="B1" s="2" t="s">
        <v>0</v>
      </c>
      <c r="C1" s="3" t="s">
        <v>1</v>
      </c>
      <c r="D1" s="3" t="s">
        <v>2</v>
      </c>
      <c r="E1" s="3" t="s">
        <v>3</v>
      </c>
      <c r="F1" s="3" t="s">
        <v>4</v>
      </c>
    </row>
    <row r="2" spans="1:6" ht="15.75" x14ac:dyDescent="0.25">
      <c r="A2" s="1"/>
      <c r="B2" s="4"/>
      <c r="C2" s="5"/>
      <c r="D2" s="1"/>
      <c r="E2" s="1"/>
      <c r="F2" s="1"/>
    </row>
    <row r="3" spans="1:6" ht="15.75" x14ac:dyDescent="0.25">
      <c r="A3" s="1" t="s">
        <v>5</v>
      </c>
      <c r="B3" s="4"/>
      <c r="C3" s="5"/>
      <c r="D3" s="1"/>
      <c r="E3" s="1"/>
      <c r="F3" s="1"/>
    </row>
    <row r="4" spans="1:6" ht="15.75" x14ac:dyDescent="0.25">
      <c r="A4" s="1"/>
      <c r="B4" s="6" t="s">
        <v>12</v>
      </c>
      <c r="C4" s="17">
        <v>0</v>
      </c>
      <c r="D4" s="18">
        <v>0</v>
      </c>
      <c r="E4" s="7">
        <v>0</v>
      </c>
      <c r="F4" s="7"/>
    </row>
    <row r="5" spans="1:6" ht="15.75" x14ac:dyDescent="0.25">
      <c r="A5" s="1"/>
      <c r="B5" s="6" t="s">
        <v>13</v>
      </c>
      <c r="C5" s="17">
        <v>499</v>
      </c>
      <c r="D5" s="7">
        <v>1510</v>
      </c>
      <c r="E5" s="7">
        <v>0</v>
      </c>
      <c r="F5" s="7"/>
    </row>
    <row r="6" spans="1:6" ht="15.75" x14ac:dyDescent="0.25">
      <c r="A6" s="1"/>
      <c r="B6" s="8" t="s">
        <v>14</v>
      </c>
      <c r="C6" s="17">
        <v>453</v>
      </c>
      <c r="D6" s="7">
        <v>2021</v>
      </c>
      <c r="E6" s="7">
        <v>0</v>
      </c>
      <c r="F6" s="7"/>
    </row>
    <row r="7" spans="1:6" ht="15.75" x14ac:dyDescent="0.25">
      <c r="A7" s="1"/>
      <c r="B7" s="6" t="s">
        <v>15</v>
      </c>
      <c r="C7" s="7">
        <v>0</v>
      </c>
      <c r="D7" s="7">
        <v>0</v>
      </c>
      <c r="E7" s="7">
        <v>0</v>
      </c>
      <c r="F7" s="7"/>
    </row>
    <row r="8" spans="1:6" ht="15.75" x14ac:dyDescent="0.25">
      <c r="A8" s="1"/>
      <c r="B8" s="1"/>
      <c r="C8" s="7"/>
      <c r="D8" s="7"/>
      <c r="E8" s="7"/>
      <c r="F8" s="7"/>
    </row>
    <row r="9" spans="1:6" ht="15.75" x14ac:dyDescent="0.25">
      <c r="A9" s="1"/>
      <c r="B9" s="1"/>
      <c r="C9" s="9">
        <f>SUM(C3:C8)</f>
        <v>952</v>
      </c>
      <c r="D9" s="9">
        <f>SUM(D3:D8)</f>
        <v>3531</v>
      </c>
      <c r="E9" s="9"/>
      <c r="F9" s="10">
        <f>SUM(C9:E9)</f>
        <v>4483</v>
      </c>
    </row>
    <row r="10" spans="1:6" ht="15.75" x14ac:dyDescent="0.25">
      <c r="A10" s="1"/>
      <c r="B10" s="1"/>
      <c r="C10" s="11"/>
      <c r="D10" s="11"/>
      <c r="E10" s="11"/>
      <c r="F10" s="11"/>
    </row>
    <row r="11" spans="1:6" ht="15.75" x14ac:dyDescent="0.25">
      <c r="A11" s="1"/>
      <c r="B11" s="1"/>
      <c r="C11" s="11"/>
      <c r="D11" s="11"/>
      <c r="E11" s="11"/>
      <c r="F11" s="11"/>
    </row>
    <row r="12" spans="1:6" ht="15.75" x14ac:dyDescent="0.25">
      <c r="A12" s="12" t="s">
        <v>6</v>
      </c>
      <c r="B12" s="1"/>
      <c r="C12" s="11"/>
      <c r="D12" s="11"/>
      <c r="E12" s="11"/>
      <c r="F12" s="11"/>
    </row>
    <row r="13" spans="1:6" ht="15.75" x14ac:dyDescent="0.25">
      <c r="A13" s="12"/>
      <c r="B13" s="6" t="s">
        <v>12</v>
      </c>
      <c r="C13" s="7">
        <v>0</v>
      </c>
      <c r="D13" s="7">
        <v>902</v>
      </c>
      <c r="E13" s="7">
        <v>0</v>
      </c>
      <c r="F13" s="7"/>
    </row>
    <row r="14" spans="1:6" ht="15.75" x14ac:dyDescent="0.25">
      <c r="A14" s="12"/>
      <c r="B14" s="6" t="s">
        <v>13</v>
      </c>
      <c r="C14" s="7">
        <v>0</v>
      </c>
      <c r="D14" s="7">
        <v>1922</v>
      </c>
      <c r="E14" s="7">
        <v>3332</v>
      </c>
      <c r="F14" s="7"/>
    </row>
    <row r="15" spans="1:6" ht="15.75" x14ac:dyDescent="0.25">
      <c r="A15" s="12"/>
      <c r="B15" s="8" t="s">
        <v>14</v>
      </c>
      <c r="C15" s="7">
        <v>0</v>
      </c>
      <c r="D15" s="7">
        <v>907</v>
      </c>
      <c r="E15" s="7">
        <v>967</v>
      </c>
      <c r="F15" s="7"/>
    </row>
    <row r="16" spans="1:6" ht="15.75" x14ac:dyDescent="0.25">
      <c r="A16" s="12"/>
      <c r="B16" s="6" t="s">
        <v>15</v>
      </c>
      <c r="C16" s="7">
        <v>0</v>
      </c>
      <c r="D16" s="7">
        <v>1482</v>
      </c>
      <c r="E16" s="7">
        <v>1002</v>
      </c>
      <c r="F16" s="7"/>
    </row>
    <row r="17" spans="1:6" ht="15.75" x14ac:dyDescent="0.25">
      <c r="A17" s="12"/>
      <c r="B17" s="12"/>
      <c r="C17" s="13"/>
      <c r="D17" s="13"/>
      <c r="E17" s="13"/>
      <c r="F17" s="13"/>
    </row>
    <row r="18" spans="1:6" ht="15.75" x14ac:dyDescent="0.25">
      <c r="A18" s="12"/>
      <c r="B18" s="12"/>
      <c r="C18" s="10"/>
      <c r="D18" s="9">
        <f>SUM(D12:D17)</f>
        <v>5213</v>
      </c>
      <c r="E18" s="9">
        <f>SUM(E12:E16)</f>
        <v>5301</v>
      </c>
      <c r="F18" s="10">
        <f>SUM(C18:E18)</f>
        <v>10514</v>
      </c>
    </row>
    <row r="19" spans="1:6" ht="15.75" x14ac:dyDescent="0.25">
      <c r="A19" s="12"/>
      <c r="B19" s="12"/>
      <c r="C19" s="11"/>
      <c r="D19" s="11"/>
      <c r="E19" s="11"/>
      <c r="F19" s="11"/>
    </row>
    <row r="20" spans="1:6" ht="15.75" x14ac:dyDescent="0.25">
      <c r="A20" s="12"/>
      <c r="B20" s="12"/>
      <c r="C20" s="11"/>
      <c r="D20" s="11"/>
      <c r="E20" s="11"/>
      <c r="F20" s="11"/>
    </row>
    <row r="21" spans="1:6" ht="15.75" x14ac:dyDescent="0.25">
      <c r="A21" s="12" t="s">
        <v>7</v>
      </c>
      <c r="B21" s="12"/>
      <c r="C21" s="11"/>
      <c r="D21" s="11"/>
      <c r="E21" s="11"/>
      <c r="F21" s="11"/>
    </row>
    <row r="22" spans="1:6" ht="15.75" x14ac:dyDescent="0.25">
      <c r="A22" s="12" t="s">
        <v>8</v>
      </c>
      <c r="B22" s="6" t="s">
        <v>12</v>
      </c>
      <c r="C22" s="7">
        <v>0</v>
      </c>
      <c r="D22" s="7">
        <v>506</v>
      </c>
      <c r="E22" s="7">
        <v>0</v>
      </c>
      <c r="F22" s="7"/>
    </row>
    <row r="23" spans="1:6" ht="15.75" x14ac:dyDescent="0.25">
      <c r="A23" s="12"/>
      <c r="B23" s="6" t="s">
        <v>13</v>
      </c>
      <c r="C23" s="7">
        <v>0</v>
      </c>
      <c r="D23" s="7">
        <v>607</v>
      </c>
      <c r="E23" s="7">
        <v>0</v>
      </c>
      <c r="F23" s="7"/>
    </row>
    <row r="24" spans="1:6" ht="15.75" x14ac:dyDescent="0.25">
      <c r="A24" s="12"/>
      <c r="B24" s="8" t="s">
        <v>14</v>
      </c>
      <c r="C24" s="7">
        <v>0</v>
      </c>
      <c r="D24" s="7">
        <v>506</v>
      </c>
      <c r="E24" s="7">
        <v>0</v>
      </c>
      <c r="F24" s="7"/>
    </row>
    <row r="25" spans="1:6" ht="15.75" x14ac:dyDescent="0.25">
      <c r="A25" s="12"/>
      <c r="B25" s="6" t="s">
        <v>15</v>
      </c>
      <c r="C25" s="7">
        <v>0</v>
      </c>
      <c r="D25" s="7">
        <v>500</v>
      </c>
      <c r="E25" s="7">
        <v>0</v>
      </c>
      <c r="F25" s="7"/>
    </row>
    <row r="26" spans="1:6" ht="15.75" x14ac:dyDescent="0.25">
      <c r="A26" s="12"/>
      <c r="B26" s="12"/>
      <c r="C26" s="11"/>
      <c r="D26" s="11"/>
      <c r="E26" s="11"/>
      <c r="F26" s="11"/>
    </row>
    <row r="27" spans="1:6" ht="15.75" x14ac:dyDescent="0.25">
      <c r="A27" s="12" t="s">
        <v>9</v>
      </c>
      <c r="B27" s="6" t="s">
        <v>12</v>
      </c>
      <c r="C27" s="7">
        <v>710</v>
      </c>
      <c r="D27" s="7">
        <v>1829</v>
      </c>
      <c r="E27" s="7">
        <v>2077</v>
      </c>
      <c r="F27" s="7"/>
    </row>
    <row r="28" spans="1:6" ht="15.75" x14ac:dyDescent="0.25">
      <c r="A28" s="12"/>
      <c r="B28" s="6" t="s">
        <v>13</v>
      </c>
      <c r="C28" s="7">
        <v>454</v>
      </c>
      <c r="D28" s="7">
        <v>2943</v>
      </c>
      <c r="E28" s="7">
        <v>4954</v>
      </c>
      <c r="F28" s="7"/>
    </row>
    <row r="29" spans="1:6" ht="15.75" x14ac:dyDescent="0.25">
      <c r="A29" s="12"/>
      <c r="B29" s="8" t="s">
        <v>14</v>
      </c>
      <c r="C29" s="7">
        <v>506</v>
      </c>
      <c r="D29" s="7">
        <v>1516</v>
      </c>
      <c r="E29" s="7">
        <v>1012</v>
      </c>
      <c r="F29" s="7"/>
    </row>
    <row r="30" spans="1:6" ht="15.75" x14ac:dyDescent="0.25">
      <c r="A30" s="12"/>
      <c r="B30" s="6" t="s">
        <v>15</v>
      </c>
      <c r="C30" s="7">
        <v>502</v>
      </c>
      <c r="D30" s="7">
        <v>2023</v>
      </c>
      <c r="E30" s="7">
        <v>1507</v>
      </c>
      <c r="F30" s="7"/>
    </row>
    <row r="31" spans="1:6" ht="15.75" x14ac:dyDescent="0.25">
      <c r="A31" s="12"/>
      <c r="B31" s="12"/>
      <c r="C31" s="7"/>
      <c r="D31" s="7"/>
      <c r="E31" s="7"/>
      <c r="F31" s="7"/>
    </row>
    <row r="32" spans="1:6" ht="15.75" x14ac:dyDescent="0.25">
      <c r="A32" s="12"/>
      <c r="B32" s="12"/>
      <c r="C32" s="10">
        <f>C22+C23+C24+C25+C27+C28+C29+C30</f>
        <v>2172</v>
      </c>
      <c r="D32" s="9">
        <f>SUM(D22:D31)</f>
        <v>10430</v>
      </c>
      <c r="E32" s="9">
        <f>SUM(E22:E31)</f>
        <v>9550</v>
      </c>
      <c r="F32" s="10">
        <f>SUM(C32:E32)</f>
        <v>22152</v>
      </c>
    </row>
    <row r="33" spans="1:6" ht="15.75" x14ac:dyDescent="0.25">
      <c r="A33" s="12"/>
      <c r="B33" s="12"/>
      <c r="C33" s="11"/>
      <c r="D33" s="11"/>
      <c r="E33" s="11"/>
      <c r="F33" s="11"/>
    </row>
    <row r="34" spans="1:6" ht="15.75" x14ac:dyDescent="0.25">
      <c r="A34" s="12"/>
      <c r="B34" s="12"/>
      <c r="C34" s="11"/>
      <c r="D34" s="11"/>
      <c r="E34" s="11"/>
      <c r="F34" s="11"/>
    </row>
    <row r="35" spans="1:6" ht="15.75" x14ac:dyDescent="0.25">
      <c r="A35" s="12" t="s">
        <v>10</v>
      </c>
      <c r="B35" s="12"/>
      <c r="C35" s="11"/>
      <c r="D35" s="11"/>
      <c r="E35" s="11"/>
      <c r="F35" s="11"/>
    </row>
    <row r="36" spans="1:6" ht="15.75" x14ac:dyDescent="0.25">
      <c r="A36" s="12"/>
      <c r="B36" s="6" t="s">
        <v>12</v>
      </c>
      <c r="C36" s="7">
        <v>218.9</v>
      </c>
      <c r="D36" s="7">
        <v>1455</v>
      </c>
      <c r="E36" s="7">
        <v>1731.9</v>
      </c>
      <c r="F36" s="7"/>
    </row>
    <row r="37" spans="1:6" ht="15.75" x14ac:dyDescent="0.25">
      <c r="A37" s="12"/>
      <c r="B37" s="6" t="s">
        <v>13</v>
      </c>
      <c r="C37" s="7">
        <v>210.5</v>
      </c>
      <c r="D37" s="7">
        <v>1417</v>
      </c>
      <c r="E37" s="7">
        <v>658.2</v>
      </c>
      <c r="F37" s="7"/>
    </row>
    <row r="38" spans="1:6" ht="15.75" x14ac:dyDescent="0.25">
      <c r="A38" s="12"/>
      <c r="B38" s="8" t="s">
        <v>14</v>
      </c>
      <c r="C38" s="7">
        <v>164.6</v>
      </c>
      <c r="D38" s="7">
        <v>1516</v>
      </c>
      <c r="E38" s="7">
        <v>1155</v>
      </c>
      <c r="F38" s="7"/>
    </row>
    <row r="39" spans="1:6" ht="15.75" x14ac:dyDescent="0.25">
      <c r="A39" s="12"/>
      <c r="B39" s="6" t="s">
        <v>15</v>
      </c>
      <c r="C39" s="7">
        <v>245.1</v>
      </c>
      <c r="D39" s="7">
        <v>1505</v>
      </c>
      <c r="E39" s="7">
        <v>1374.9</v>
      </c>
      <c r="F39" s="7"/>
    </row>
    <row r="40" spans="1:6" ht="15.75" x14ac:dyDescent="0.25">
      <c r="A40" s="12"/>
      <c r="B40" s="12"/>
      <c r="C40" s="7"/>
      <c r="D40" s="7"/>
      <c r="E40" s="7"/>
      <c r="F40" s="7"/>
    </row>
    <row r="41" spans="1:6" ht="15.75" x14ac:dyDescent="0.25">
      <c r="A41" s="12"/>
      <c r="B41" s="1"/>
      <c r="C41" s="9">
        <f>SUM(C35:C40)</f>
        <v>839.1</v>
      </c>
      <c r="D41" s="9">
        <f>SUM(D35:D40)</f>
        <v>5893</v>
      </c>
      <c r="E41" s="9">
        <f>SUM(E35:E40)</f>
        <v>4920</v>
      </c>
      <c r="F41" s="10">
        <f>SUM(C41:E41)</f>
        <v>11652.1</v>
      </c>
    </row>
    <row r="42" spans="1:6" ht="15.75" x14ac:dyDescent="0.25">
      <c r="A42" s="12"/>
      <c r="B42" s="1"/>
      <c r="C42" s="11"/>
      <c r="D42" s="11"/>
      <c r="E42" s="11"/>
      <c r="F42" s="11"/>
    </row>
    <row r="43" spans="1:6" ht="15.75" x14ac:dyDescent="0.25">
      <c r="A43" s="12"/>
      <c r="B43" s="1"/>
      <c r="C43" s="11"/>
      <c r="D43" s="11"/>
      <c r="E43" s="11"/>
      <c r="F43" s="11"/>
    </row>
    <row r="44" spans="1:6" ht="15.75" x14ac:dyDescent="0.25">
      <c r="A44" s="14" t="s">
        <v>11</v>
      </c>
      <c r="B44" s="15">
        <f>B41+B32+B18+B9</f>
        <v>0</v>
      </c>
      <c r="C44" s="16">
        <f>C41+C32+C18+C9</f>
        <v>3963.1</v>
      </c>
      <c r="D44" s="16">
        <f>D41+D32+D18+D9</f>
        <v>25067</v>
      </c>
      <c r="E44" s="16">
        <f>E41+E32+E18+E9</f>
        <v>19771</v>
      </c>
      <c r="F44" s="16">
        <f>SUM(C44:E44)</f>
        <v>48801.1</v>
      </c>
    </row>
    <row r="45" spans="1:6" ht="15.75" x14ac:dyDescent="0.25">
      <c r="A45" s="1"/>
      <c r="B45" s="1"/>
      <c r="C45" s="1"/>
      <c r="D45" s="1"/>
      <c r="E45" s="1"/>
      <c r="F45" s="1"/>
    </row>
    <row r="46" spans="1:6" ht="15.75" x14ac:dyDescent="0.25">
      <c r="A46" s="1"/>
      <c r="B46" s="1"/>
      <c r="C46" s="1"/>
      <c r="D46" s="1"/>
      <c r="E46" s="1"/>
      <c r="F46" s="1"/>
    </row>
    <row r="47" spans="1:6" ht="23.25" x14ac:dyDescent="0.35">
      <c r="A47" s="1"/>
      <c r="B47" s="19" t="s">
        <v>16</v>
      </c>
      <c r="C47" s="19"/>
      <c r="D47" s="19"/>
      <c r="E47" s="19"/>
      <c r="F47" s="20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F4C467-F721-4251-9337-4941DDFE2C0B}">
  <dimension ref="A1:F47"/>
  <sheetViews>
    <sheetView workbookViewId="0">
      <pane ySplit="1" topLeftCell="A19" activePane="bottomLeft" state="frozen"/>
      <selection pane="bottomLeft" sqref="A1:F47"/>
    </sheetView>
  </sheetViews>
  <sheetFormatPr defaultColWidth="15.42578125" defaultRowHeight="15" customHeight="1" x14ac:dyDescent="0.25"/>
  <cols>
    <col min="1" max="1" width="15.42578125" style="1"/>
    <col min="2" max="2" width="17.5703125" style="1" customWidth="1"/>
    <col min="3" max="16384" width="15.42578125" style="1"/>
  </cols>
  <sheetData>
    <row r="1" spans="1:6" ht="15" customHeight="1" x14ac:dyDescent="0.25">
      <c r="B1" s="2" t="s">
        <v>0</v>
      </c>
      <c r="C1" s="3" t="s">
        <v>1</v>
      </c>
      <c r="D1" s="3" t="s">
        <v>2</v>
      </c>
      <c r="E1" s="3" t="s">
        <v>3</v>
      </c>
      <c r="F1" s="3" t="s">
        <v>4</v>
      </c>
    </row>
    <row r="2" spans="1:6" ht="15" customHeight="1" x14ac:dyDescent="0.25">
      <c r="B2" s="4"/>
      <c r="C2" s="5"/>
    </row>
    <row r="3" spans="1:6" ht="15" customHeight="1" x14ac:dyDescent="0.25">
      <c r="A3" s="1" t="s">
        <v>5</v>
      </c>
      <c r="B3" s="4"/>
      <c r="C3" s="5"/>
    </row>
    <row r="4" spans="1:6" ht="15" customHeight="1" x14ac:dyDescent="0.25">
      <c r="B4" s="6" t="s">
        <v>17</v>
      </c>
      <c r="C4" s="17">
        <v>421</v>
      </c>
      <c r="D4" s="18">
        <v>1806</v>
      </c>
      <c r="E4" s="7">
        <v>0</v>
      </c>
      <c r="F4" s="7"/>
    </row>
    <row r="5" spans="1:6" ht="15" customHeight="1" x14ac:dyDescent="0.25">
      <c r="B5" s="6" t="s">
        <v>18</v>
      </c>
      <c r="C5" s="17">
        <v>500</v>
      </c>
      <c r="D5" s="7">
        <v>0</v>
      </c>
      <c r="E5" s="7">
        <v>0</v>
      </c>
      <c r="F5" s="7"/>
    </row>
    <row r="6" spans="1:6" ht="15" customHeight="1" x14ac:dyDescent="0.25">
      <c r="B6" s="8" t="s">
        <v>19</v>
      </c>
      <c r="C6" s="17">
        <v>0</v>
      </c>
      <c r="D6" s="7">
        <v>1941</v>
      </c>
      <c r="E6" s="7">
        <v>0</v>
      </c>
      <c r="F6" s="7"/>
    </row>
    <row r="7" spans="1:6" ht="15" customHeight="1" x14ac:dyDescent="0.25">
      <c r="B7" s="6" t="s">
        <v>20</v>
      </c>
      <c r="C7" s="7">
        <v>0</v>
      </c>
      <c r="D7" s="7">
        <v>0</v>
      </c>
      <c r="E7" s="7">
        <v>0</v>
      </c>
      <c r="F7" s="7"/>
    </row>
    <row r="8" spans="1:6" ht="15" customHeight="1" x14ac:dyDescent="0.25">
      <c r="C8" s="7"/>
      <c r="D8" s="7"/>
      <c r="E8" s="7"/>
      <c r="F8" s="7"/>
    </row>
    <row r="9" spans="1:6" ht="15" customHeight="1" x14ac:dyDescent="0.25">
      <c r="C9" s="9">
        <f>SUM(C3:C8)</f>
        <v>921</v>
      </c>
      <c r="D9" s="9">
        <f>SUM(D3:D8)</f>
        <v>3747</v>
      </c>
      <c r="E9" s="9"/>
      <c r="F9" s="10">
        <f>SUM(C9:E9)</f>
        <v>4668</v>
      </c>
    </row>
    <row r="10" spans="1:6" ht="15" customHeight="1" x14ac:dyDescent="0.25">
      <c r="C10" s="11"/>
      <c r="D10" s="11"/>
      <c r="E10" s="11"/>
      <c r="F10" s="11"/>
    </row>
    <row r="11" spans="1:6" ht="15" customHeight="1" x14ac:dyDescent="0.25">
      <c r="C11" s="11"/>
      <c r="D11" s="11"/>
      <c r="E11" s="11"/>
      <c r="F11" s="11"/>
    </row>
    <row r="12" spans="1:6" ht="15" customHeight="1" x14ac:dyDescent="0.25">
      <c r="A12" s="12" t="s">
        <v>6</v>
      </c>
      <c r="C12" s="11"/>
      <c r="D12" s="11"/>
      <c r="E12" s="11"/>
      <c r="F12" s="11"/>
    </row>
    <row r="13" spans="1:6" ht="15" customHeight="1" x14ac:dyDescent="0.25">
      <c r="A13" s="12"/>
      <c r="B13" s="6" t="s">
        <v>17</v>
      </c>
      <c r="C13" s="7">
        <v>0</v>
      </c>
      <c r="D13" s="7">
        <v>1613</v>
      </c>
      <c r="E13" s="7">
        <v>1602</v>
      </c>
      <c r="F13" s="7"/>
    </row>
    <row r="14" spans="1:6" ht="15" customHeight="1" x14ac:dyDescent="0.25">
      <c r="A14" s="12"/>
      <c r="B14" s="6" t="s">
        <v>18</v>
      </c>
      <c r="C14" s="7">
        <v>0</v>
      </c>
      <c r="D14" s="7">
        <v>1000</v>
      </c>
      <c r="E14" s="7">
        <v>2368</v>
      </c>
      <c r="F14" s="7"/>
    </row>
    <row r="15" spans="1:6" ht="15" customHeight="1" x14ac:dyDescent="0.25">
      <c r="A15" s="12"/>
      <c r="B15" s="8" t="s">
        <v>19</v>
      </c>
      <c r="C15" s="7">
        <v>0</v>
      </c>
      <c r="D15" s="7">
        <v>700</v>
      </c>
      <c r="E15" s="7">
        <v>1000</v>
      </c>
      <c r="F15" s="7"/>
    </row>
    <row r="16" spans="1:6" ht="15" customHeight="1" x14ac:dyDescent="0.25">
      <c r="A16" s="12"/>
      <c r="B16" s="6" t="s">
        <v>20</v>
      </c>
      <c r="C16" s="7">
        <v>0</v>
      </c>
      <c r="D16" s="7">
        <v>1742.4</v>
      </c>
      <c r="E16" s="7">
        <v>0</v>
      </c>
      <c r="F16" s="7"/>
    </row>
    <row r="17" spans="1:6" ht="15" customHeight="1" x14ac:dyDescent="0.25">
      <c r="A17" s="12"/>
      <c r="B17" s="12"/>
      <c r="C17" s="13"/>
      <c r="D17" s="13"/>
      <c r="E17" s="13"/>
      <c r="F17" s="13"/>
    </row>
    <row r="18" spans="1:6" ht="15" customHeight="1" x14ac:dyDescent="0.25">
      <c r="A18" s="12"/>
      <c r="B18" s="12"/>
      <c r="C18" s="9">
        <f>SUM(C12:C17)</f>
        <v>0</v>
      </c>
      <c r="D18" s="9">
        <f>SUM(D12:D17)</f>
        <v>5055.3999999999996</v>
      </c>
      <c r="E18" s="9">
        <f>SUM(E12:E16)</f>
        <v>4970</v>
      </c>
      <c r="F18" s="10">
        <f>SUM(C18:E18)</f>
        <v>10025.4</v>
      </c>
    </row>
    <row r="19" spans="1:6" ht="15" customHeight="1" x14ac:dyDescent="0.25">
      <c r="A19" s="12"/>
      <c r="B19" s="12"/>
      <c r="C19" s="11"/>
      <c r="D19" s="11"/>
      <c r="E19" s="11"/>
      <c r="F19" s="11"/>
    </row>
    <row r="20" spans="1:6" ht="15" customHeight="1" x14ac:dyDescent="0.25">
      <c r="A20" s="12"/>
      <c r="B20" s="12"/>
      <c r="C20" s="11"/>
      <c r="D20" s="11"/>
      <c r="E20" s="11"/>
      <c r="F20" s="11"/>
    </row>
    <row r="21" spans="1:6" ht="15" customHeight="1" x14ac:dyDescent="0.25">
      <c r="A21" s="12" t="s">
        <v>7</v>
      </c>
      <c r="B21" s="12"/>
      <c r="C21" s="11"/>
      <c r="D21" s="11"/>
      <c r="E21" s="11"/>
      <c r="F21" s="11"/>
    </row>
    <row r="22" spans="1:6" ht="15" customHeight="1" x14ac:dyDescent="0.25">
      <c r="A22" s="21" t="s">
        <v>8</v>
      </c>
      <c r="B22" s="6" t="s">
        <v>17</v>
      </c>
      <c r="C22" s="7"/>
      <c r="D22" s="7">
        <v>987</v>
      </c>
      <c r="E22" s="7">
        <v>0</v>
      </c>
      <c r="F22" s="7"/>
    </row>
    <row r="23" spans="1:6" ht="15" customHeight="1" x14ac:dyDescent="0.25">
      <c r="A23" s="12"/>
      <c r="B23" s="6" t="s">
        <v>18</v>
      </c>
      <c r="C23" s="7">
        <v>0</v>
      </c>
      <c r="D23" s="7">
        <v>0</v>
      </c>
      <c r="E23" s="7">
        <v>0</v>
      </c>
      <c r="F23" s="7"/>
    </row>
    <row r="24" spans="1:6" ht="15" customHeight="1" x14ac:dyDescent="0.25">
      <c r="A24" s="12"/>
      <c r="B24" s="8" t="s">
        <v>19</v>
      </c>
      <c r="C24" s="7">
        <v>0</v>
      </c>
      <c r="D24" s="7">
        <v>500</v>
      </c>
      <c r="E24" s="7">
        <v>0</v>
      </c>
      <c r="F24" s="7"/>
    </row>
    <row r="25" spans="1:6" ht="15" customHeight="1" x14ac:dyDescent="0.25">
      <c r="A25" s="12"/>
      <c r="B25" s="6" t="s">
        <v>20</v>
      </c>
      <c r="C25" s="7">
        <v>0</v>
      </c>
      <c r="D25" s="7">
        <v>0</v>
      </c>
      <c r="E25" s="7">
        <v>0</v>
      </c>
      <c r="F25" s="7"/>
    </row>
    <row r="26" spans="1:6" ht="15" customHeight="1" x14ac:dyDescent="0.25">
      <c r="A26" s="12"/>
      <c r="B26" s="22"/>
      <c r="C26" s="23"/>
      <c r="D26" s="23"/>
      <c r="E26" s="23"/>
      <c r="F26" s="23"/>
    </row>
    <row r="27" spans="1:6" ht="15" customHeight="1" x14ac:dyDescent="0.25">
      <c r="A27" s="21" t="s">
        <v>9</v>
      </c>
      <c r="B27" s="6" t="s">
        <v>17</v>
      </c>
      <c r="C27" s="7">
        <v>1127</v>
      </c>
      <c r="D27" s="7">
        <v>2818</v>
      </c>
      <c r="E27" s="7">
        <v>3516</v>
      </c>
      <c r="F27" s="7"/>
    </row>
    <row r="28" spans="1:6" ht="15" customHeight="1" x14ac:dyDescent="0.25">
      <c r="A28" s="12"/>
      <c r="B28" s="6" t="s">
        <v>18</v>
      </c>
      <c r="C28" s="7">
        <v>250</v>
      </c>
      <c r="D28" s="7">
        <v>1000</v>
      </c>
      <c r="E28" s="7">
        <v>1000</v>
      </c>
      <c r="F28" s="7"/>
    </row>
    <row r="29" spans="1:6" ht="15" customHeight="1" x14ac:dyDescent="0.25">
      <c r="A29" s="12"/>
      <c r="B29" s="8" t="s">
        <v>19</v>
      </c>
      <c r="C29" s="7">
        <v>1000</v>
      </c>
      <c r="D29" s="7">
        <v>3300</v>
      </c>
      <c r="E29" s="7">
        <v>1996</v>
      </c>
      <c r="F29" s="7"/>
    </row>
    <row r="30" spans="1:6" ht="15" customHeight="1" x14ac:dyDescent="0.25">
      <c r="A30" s="12"/>
      <c r="B30" s="6" t="s">
        <v>20</v>
      </c>
      <c r="C30" s="7">
        <v>0</v>
      </c>
      <c r="D30" s="7">
        <v>1500</v>
      </c>
      <c r="E30" s="7">
        <v>1000</v>
      </c>
      <c r="F30" s="7"/>
    </row>
    <row r="31" spans="1:6" ht="15" customHeight="1" x14ac:dyDescent="0.25">
      <c r="A31" s="12"/>
      <c r="B31" s="12"/>
      <c r="C31" s="7"/>
      <c r="D31" s="7"/>
      <c r="E31" s="7"/>
      <c r="F31" s="7"/>
    </row>
    <row r="32" spans="1:6" ht="15" customHeight="1" x14ac:dyDescent="0.25">
      <c r="A32" s="12"/>
      <c r="B32" s="12"/>
      <c r="C32" s="10">
        <f>C22+C23+C24+C25+C27+C28+C29+C30</f>
        <v>2377</v>
      </c>
      <c r="D32" s="9">
        <f>SUM(D22:D31)</f>
        <v>10105</v>
      </c>
      <c r="E32" s="9">
        <f>SUM(E22:E31)</f>
        <v>7512</v>
      </c>
      <c r="F32" s="10">
        <f>SUM(C32:E32)</f>
        <v>19994</v>
      </c>
    </row>
    <row r="33" spans="1:6" ht="15" customHeight="1" x14ac:dyDescent="0.25">
      <c r="A33" s="12"/>
      <c r="B33" s="12"/>
      <c r="C33" s="11"/>
      <c r="D33" s="11"/>
      <c r="E33" s="11"/>
      <c r="F33" s="11"/>
    </row>
    <row r="34" spans="1:6" ht="15" customHeight="1" x14ac:dyDescent="0.25">
      <c r="A34" s="12"/>
      <c r="B34" s="12"/>
      <c r="C34" s="11"/>
      <c r="D34" s="11"/>
      <c r="E34" s="11"/>
      <c r="F34" s="11"/>
    </row>
    <row r="35" spans="1:6" ht="15" customHeight="1" x14ac:dyDescent="0.25">
      <c r="A35" s="12" t="s">
        <v>10</v>
      </c>
      <c r="B35" s="12"/>
      <c r="C35" s="11"/>
      <c r="D35" s="11"/>
      <c r="E35" s="11"/>
      <c r="F35" s="11"/>
    </row>
    <row r="36" spans="1:6" ht="15" customHeight="1" x14ac:dyDescent="0.25">
      <c r="A36" s="12"/>
      <c r="B36" s="6" t="s">
        <v>17</v>
      </c>
      <c r="C36" s="7">
        <v>0</v>
      </c>
      <c r="D36" s="7">
        <v>0</v>
      </c>
      <c r="E36" s="7">
        <v>0</v>
      </c>
      <c r="F36" s="7"/>
    </row>
    <row r="37" spans="1:6" ht="15" customHeight="1" x14ac:dyDescent="0.25">
      <c r="A37" s="12"/>
      <c r="B37" s="6" t="s">
        <v>18</v>
      </c>
      <c r="C37" s="7">
        <v>0</v>
      </c>
      <c r="D37" s="7">
        <v>1500</v>
      </c>
      <c r="E37" s="7">
        <v>0</v>
      </c>
      <c r="F37" s="7"/>
    </row>
    <row r="38" spans="1:6" ht="15" customHeight="1" x14ac:dyDescent="0.25">
      <c r="A38" s="12"/>
      <c r="B38" s="8" t="s">
        <v>19</v>
      </c>
      <c r="C38" s="7">
        <v>0</v>
      </c>
      <c r="D38" s="7">
        <v>1000</v>
      </c>
      <c r="E38" s="7">
        <v>1653</v>
      </c>
      <c r="F38" s="7"/>
    </row>
    <row r="39" spans="1:6" ht="15" customHeight="1" x14ac:dyDescent="0.25">
      <c r="A39" s="12"/>
      <c r="B39" s="6" t="s">
        <v>20</v>
      </c>
      <c r="C39" s="7">
        <v>0</v>
      </c>
      <c r="D39" s="7">
        <v>1500</v>
      </c>
      <c r="E39" s="7">
        <v>1294</v>
      </c>
      <c r="F39" s="7"/>
    </row>
    <row r="40" spans="1:6" ht="15" customHeight="1" x14ac:dyDescent="0.25">
      <c r="A40" s="12"/>
      <c r="B40" s="12"/>
      <c r="C40" s="7"/>
      <c r="D40" s="7"/>
      <c r="E40" s="7"/>
      <c r="F40" s="7"/>
    </row>
    <row r="41" spans="1:6" ht="15" customHeight="1" x14ac:dyDescent="0.25">
      <c r="A41" s="12"/>
      <c r="C41" s="9">
        <f>SUM(C35:C40)</f>
        <v>0</v>
      </c>
      <c r="D41" s="9">
        <f>SUM(D35:D40)</f>
        <v>4000</v>
      </c>
      <c r="E41" s="9">
        <f>SUM(E35:E40)</f>
        <v>2947</v>
      </c>
      <c r="F41" s="10">
        <f>SUM(C41:E41)</f>
        <v>6947</v>
      </c>
    </row>
    <row r="42" spans="1:6" ht="15" customHeight="1" x14ac:dyDescent="0.25">
      <c r="A42" s="12"/>
      <c r="C42" s="11"/>
      <c r="D42" s="11"/>
      <c r="E42" s="11"/>
      <c r="F42" s="11"/>
    </row>
    <row r="43" spans="1:6" ht="15" customHeight="1" x14ac:dyDescent="0.25">
      <c r="A43" s="12"/>
      <c r="C43" s="11"/>
      <c r="D43" s="11"/>
      <c r="E43" s="11"/>
      <c r="F43" s="11"/>
    </row>
    <row r="44" spans="1:6" ht="15" customHeight="1" x14ac:dyDescent="0.25">
      <c r="A44" s="14" t="s">
        <v>11</v>
      </c>
      <c r="B44" s="15">
        <f>B41+B32+B18+B9</f>
        <v>0</v>
      </c>
      <c r="C44" s="16">
        <f>C41+C32+C18+C9</f>
        <v>3298</v>
      </c>
      <c r="D44" s="16">
        <f>D41+D32+D18+D9</f>
        <v>22907.4</v>
      </c>
      <c r="E44" s="16">
        <f>E41+E32+E18+E9</f>
        <v>15429</v>
      </c>
      <c r="F44" s="16">
        <f>SUM(C44:E44)</f>
        <v>41634.400000000001</v>
      </c>
    </row>
    <row r="46" spans="1:6" ht="24" customHeight="1" x14ac:dyDescent="0.25"/>
    <row r="47" spans="1:6" ht="48.75" customHeight="1" x14ac:dyDescent="0.35">
      <c r="B47" s="19" t="s">
        <v>21</v>
      </c>
      <c r="C47" s="19"/>
      <c r="D47" s="19"/>
      <c r="E47" s="19"/>
      <c r="F47" s="20"/>
    </row>
  </sheetData>
  <pageMargins left="0.2" right="0.2" top="0.5" bottom="0.25" header="0" footer="0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C18F45-00F0-48CD-8FD2-A75876A5B5ED}">
  <sheetPr>
    <pageSetUpPr fitToPage="1"/>
  </sheetPr>
  <dimension ref="A1:R41"/>
  <sheetViews>
    <sheetView zoomScaleNormal="100" workbookViewId="0">
      <pane ySplit="1" topLeftCell="A2" activePane="bottomLeft" state="frozen"/>
      <selection pane="bottomLeft" activeCell="T9" sqref="T9"/>
    </sheetView>
  </sheetViews>
  <sheetFormatPr defaultRowHeight="15" x14ac:dyDescent="0.25"/>
  <cols>
    <col min="1" max="1" width="13.85546875" style="28" customWidth="1"/>
    <col min="2" max="2" width="21.28515625" customWidth="1"/>
    <col min="3" max="3" width="14.85546875" customWidth="1"/>
    <col min="4" max="4" width="18.140625" customWidth="1"/>
    <col min="5" max="5" width="20.5703125" customWidth="1"/>
    <col min="6" max="6" width="10.5703125" customWidth="1"/>
    <col min="10" max="10" width="11.7109375" customWidth="1"/>
    <col min="14" max="14" width="11.5703125" customWidth="1"/>
    <col min="18" max="18" width="11.5703125" customWidth="1"/>
  </cols>
  <sheetData>
    <row r="1" spans="1:18" ht="24" thickBot="1" x14ac:dyDescent="0.4">
      <c r="A1" s="26"/>
      <c r="B1" s="24" t="s">
        <v>0</v>
      </c>
      <c r="C1" s="25" t="s">
        <v>1</v>
      </c>
      <c r="D1" s="25" t="s">
        <v>2</v>
      </c>
      <c r="E1" s="25" t="s">
        <v>3</v>
      </c>
      <c r="G1" s="67"/>
      <c r="H1" s="98"/>
      <c r="I1" s="99" t="s">
        <v>1</v>
      </c>
      <c r="J1" s="100"/>
      <c r="K1" s="67"/>
      <c r="L1" s="90"/>
      <c r="M1" s="89" t="s">
        <v>44</v>
      </c>
      <c r="N1" s="91"/>
      <c r="O1" s="73"/>
      <c r="P1" s="92"/>
      <c r="Q1" s="93" t="s">
        <v>3</v>
      </c>
      <c r="R1" s="94"/>
    </row>
    <row r="2" spans="1:18" ht="15.75" x14ac:dyDescent="0.25">
      <c r="A2" s="48" t="s">
        <v>5</v>
      </c>
      <c r="B2" s="49"/>
      <c r="C2" s="50"/>
      <c r="D2" s="45"/>
      <c r="E2" s="51"/>
      <c r="G2" s="63" t="s">
        <v>37</v>
      </c>
      <c r="H2" s="110">
        <v>466</v>
      </c>
      <c r="I2" s="101" t="s">
        <v>56</v>
      </c>
      <c r="J2" s="102">
        <v>45424</v>
      </c>
      <c r="K2" s="67"/>
      <c r="L2" s="83">
        <v>2000</v>
      </c>
      <c r="M2" s="84" t="s">
        <v>56</v>
      </c>
      <c r="N2" s="85">
        <v>45424</v>
      </c>
      <c r="O2" s="67"/>
      <c r="P2" s="71">
        <v>0</v>
      </c>
      <c r="Q2" s="67"/>
      <c r="R2" s="72"/>
    </row>
    <row r="3" spans="1:18" ht="15.75" x14ac:dyDescent="0.25">
      <c r="A3" s="52"/>
      <c r="B3" s="6" t="s">
        <v>22</v>
      </c>
      <c r="C3" s="17">
        <v>466</v>
      </c>
      <c r="D3" s="18">
        <v>2000</v>
      </c>
      <c r="E3" s="118"/>
      <c r="G3" s="64"/>
      <c r="H3" s="110">
        <v>500</v>
      </c>
      <c r="I3" s="101" t="s">
        <v>76</v>
      </c>
      <c r="J3" s="103"/>
      <c r="K3" s="67"/>
      <c r="L3" s="83">
        <v>2000</v>
      </c>
      <c r="M3" s="84" t="s">
        <v>71</v>
      </c>
      <c r="N3" s="85">
        <v>45335</v>
      </c>
      <c r="O3" s="67"/>
      <c r="P3" s="71"/>
      <c r="Q3" s="67"/>
      <c r="R3" s="72"/>
    </row>
    <row r="4" spans="1:18" ht="15.75" x14ac:dyDescent="0.25">
      <c r="A4" s="52"/>
      <c r="B4" s="6" t="s">
        <v>23</v>
      </c>
      <c r="C4" s="17"/>
      <c r="D4" s="7"/>
      <c r="E4" s="118"/>
      <c r="G4" s="64"/>
      <c r="H4" s="110"/>
      <c r="I4" s="101"/>
      <c r="J4" s="103"/>
      <c r="K4" s="67"/>
      <c r="L4" s="83"/>
      <c r="M4" s="84"/>
      <c r="N4" s="85"/>
      <c r="O4" s="67"/>
      <c r="P4" s="71"/>
      <c r="Q4" s="67"/>
      <c r="R4" s="72"/>
    </row>
    <row r="5" spans="1:18" ht="15.75" x14ac:dyDescent="0.25">
      <c r="A5" s="52"/>
      <c r="B5" s="8" t="s">
        <v>24</v>
      </c>
      <c r="C5" s="17"/>
      <c r="D5" s="7"/>
      <c r="E5" s="118"/>
      <c r="G5" s="64"/>
      <c r="H5" s="110"/>
      <c r="I5" s="101"/>
      <c r="J5" s="103"/>
      <c r="K5" s="67"/>
      <c r="L5" s="83"/>
      <c r="M5" s="84"/>
      <c r="N5" s="85"/>
      <c r="O5" s="67"/>
      <c r="P5" s="71"/>
      <c r="Q5" s="67"/>
      <c r="R5" s="72"/>
    </row>
    <row r="6" spans="1:18" ht="15.75" x14ac:dyDescent="0.25">
      <c r="A6" s="52"/>
      <c r="B6" s="6" t="s">
        <v>25</v>
      </c>
      <c r="C6" s="7">
        <v>500</v>
      </c>
      <c r="D6" s="7">
        <v>2000</v>
      </c>
      <c r="E6" s="118"/>
      <c r="G6" s="64"/>
      <c r="H6" s="104"/>
      <c r="I6" s="101"/>
      <c r="J6" s="105"/>
      <c r="K6" s="67"/>
      <c r="L6" s="84"/>
      <c r="M6" s="84"/>
      <c r="N6" s="84"/>
      <c r="O6" s="67"/>
      <c r="P6" s="67"/>
      <c r="Q6" s="67"/>
      <c r="R6" s="67"/>
    </row>
    <row r="7" spans="1:18" ht="16.5" thickBot="1" x14ac:dyDescent="0.3">
      <c r="A7" s="53"/>
      <c r="B7" s="54"/>
      <c r="C7" s="46">
        <f>SUM(C3:C6)</f>
        <v>966</v>
      </c>
      <c r="D7" s="46">
        <f t="shared" ref="D7:E7" si="0">SUM(D3:D6)</f>
        <v>4000</v>
      </c>
      <c r="E7" s="120">
        <f t="shared" si="0"/>
        <v>0</v>
      </c>
      <c r="G7" s="65"/>
      <c r="H7" s="104"/>
      <c r="I7" s="101"/>
      <c r="J7" s="105"/>
      <c r="K7" s="67"/>
      <c r="L7" s="84"/>
      <c r="M7" s="84"/>
      <c r="N7" s="84"/>
      <c r="O7" s="67"/>
      <c r="P7" s="71"/>
      <c r="Q7" s="67"/>
      <c r="R7" s="72"/>
    </row>
    <row r="8" spans="1:18" ht="16.5" thickBot="1" x14ac:dyDescent="0.3">
      <c r="A8" s="26"/>
      <c r="B8" s="1"/>
      <c r="C8" s="11"/>
      <c r="D8" s="11"/>
      <c r="E8" s="11"/>
      <c r="G8" s="67"/>
      <c r="H8" s="81">
        <f>H2+H3+H4+H5+H6+H7</f>
        <v>966</v>
      </c>
      <c r="I8" s="79"/>
      <c r="J8" s="82"/>
      <c r="K8" s="67"/>
      <c r="L8" s="78">
        <f>L2+L3+L4+L5+L6+L7</f>
        <v>4000</v>
      </c>
      <c r="M8" s="79"/>
      <c r="N8" s="80"/>
      <c r="O8" s="67"/>
      <c r="P8" s="95"/>
      <c r="Q8" s="96"/>
      <c r="R8" s="112"/>
    </row>
    <row r="9" spans="1:18" ht="16.5" thickBot="1" x14ac:dyDescent="0.3">
      <c r="A9" s="26"/>
      <c r="B9" s="1"/>
      <c r="C9" s="11"/>
      <c r="D9" s="11"/>
      <c r="E9" s="11"/>
      <c r="G9" s="67"/>
      <c r="H9" s="74"/>
      <c r="I9" s="67"/>
      <c r="J9" s="72"/>
      <c r="K9" s="67"/>
      <c r="L9" s="86">
        <v>885</v>
      </c>
      <c r="M9" s="84">
        <v>61391</v>
      </c>
      <c r="N9" s="87">
        <v>45026</v>
      </c>
      <c r="O9" s="67"/>
      <c r="P9" s="95"/>
      <c r="Q9" s="96"/>
      <c r="R9" s="112"/>
    </row>
    <row r="10" spans="1:18" ht="15.75" x14ac:dyDescent="0.25">
      <c r="A10" s="30" t="s">
        <v>6</v>
      </c>
      <c r="B10" s="45"/>
      <c r="C10" s="32"/>
      <c r="D10" s="32"/>
      <c r="E10" s="33"/>
      <c r="G10" s="63" t="s">
        <v>33</v>
      </c>
      <c r="H10" s="74"/>
      <c r="I10" s="67"/>
      <c r="J10" s="72"/>
      <c r="K10" s="67"/>
      <c r="L10" s="86">
        <v>785</v>
      </c>
      <c r="M10" s="84" t="s">
        <v>58</v>
      </c>
      <c r="N10" s="87">
        <v>45458</v>
      </c>
      <c r="O10" s="67"/>
      <c r="P10" s="95">
        <v>1485</v>
      </c>
      <c r="Q10" s="96" t="s">
        <v>57</v>
      </c>
      <c r="R10" s="112">
        <v>45395</v>
      </c>
    </row>
    <row r="11" spans="1:18" ht="15.75" x14ac:dyDescent="0.25">
      <c r="A11" s="36"/>
      <c r="B11" s="6" t="s">
        <v>22</v>
      </c>
      <c r="C11" s="117">
        <v>0</v>
      </c>
      <c r="D11" s="7">
        <v>1670</v>
      </c>
      <c r="E11" s="35">
        <v>2458</v>
      </c>
      <c r="G11" s="64"/>
      <c r="H11" s="74"/>
      <c r="I11" s="67"/>
      <c r="J11" s="72"/>
      <c r="K11" s="67"/>
      <c r="L11" s="86">
        <v>800</v>
      </c>
      <c r="M11" s="84" t="s">
        <v>60</v>
      </c>
      <c r="N11" s="87">
        <v>45520</v>
      </c>
      <c r="O11" s="67"/>
      <c r="P11" s="95">
        <v>973</v>
      </c>
      <c r="Q11" s="96" t="s">
        <v>59</v>
      </c>
      <c r="R11" s="112">
        <v>45458</v>
      </c>
    </row>
    <row r="12" spans="1:18" ht="15.75" x14ac:dyDescent="0.25">
      <c r="A12" s="36"/>
      <c r="B12" s="6" t="s">
        <v>23</v>
      </c>
      <c r="C12" s="117"/>
      <c r="D12" s="7">
        <v>800</v>
      </c>
      <c r="E12" s="35">
        <v>1000</v>
      </c>
      <c r="G12" s="64"/>
      <c r="H12" s="74"/>
      <c r="I12" s="67"/>
      <c r="J12" s="72"/>
      <c r="K12" s="67"/>
      <c r="L12" s="86">
        <v>800</v>
      </c>
      <c r="M12" s="84" t="s">
        <v>61</v>
      </c>
      <c r="N12" s="85">
        <v>45224</v>
      </c>
      <c r="O12" s="67"/>
      <c r="P12" s="95">
        <v>1000</v>
      </c>
      <c r="Q12" s="96" t="s">
        <v>60</v>
      </c>
      <c r="R12" s="112">
        <v>45520</v>
      </c>
    </row>
    <row r="13" spans="1:18" ht="15.75" x14ac:dyDescent="0.25">
      <c r="A13" s="36"/>
      <c r="B13" s="8" t="s">
        <v>24</v>
      </c>
      <c r="C13" s="117"/>
      <c r="D13" s="7">
        <v>1700</v>
      </c>
      <c r="E13" s="35">
        <v>1300</v>
      </c>
      <c r="G13" s="64"/>
      <c r="H13" s="74"/>
      <c r="I13" s="67"/>
      <c r="J13" s="72"/>
      <c r="K13" s="67"/>
      <c r="L13" s="86">
        <v>900</v>
      </c>
      <c r="M13" s="84" t="s">
        <v>62</v>
      </c>
      <c r="N13" s="85">
        <v>45271</v>
      </c>
      <c r="O13" s="67"/>
      <c r="P13" s="95">
        <v>1300</v>
      </c>
      <c r="Q13" s="96" t="s">
        <v>61</v>
      </c>
      <c r="R13" s="112">
        <v>45224</v>
      </c>
    </row>
    <row r="14" spans="1:18" ht="16.5" thickBot="1" x14ac:dyDescent="0.3">
      <c r="A14" s="36"/>
      <c r="B14" s="6" t="s">
        <v>25</v>
      </c>
      <c r="C14" s="117"/>
      <c r="D14" s="7">
        <v>973.5</v>
      </c>
      <c r="E14" s="35"/>
      <c r="G14" s="65"/>
      <c r="H14" s="74"/>
      <c r="I14" s="67"/>
      <c r="J14" s="72"/>
      <c r="K14" s="67"/>
      <c r="L14" s="86">
        <v>973.5</v>
      </c>
      <c r="M14" s="84" t="s">
        <v>77</v>
      </c>
      <c r="N14" s="85">
        <v>45330</v>
      </c>
      <c r="O14" s="67"/>
      <c r="P14" s="95"/>
      <c r="Q14" s="96"/>
      <c r="R14" s="97"/>
    </row>
    <row r="15" spans="1:18" ht="16.5" thickBot="1" x14ac:dyDescent="0.3">
      <c r="A15" s="37"/>
      <c r="B15" s="39"/>
      <c r="C15" s="119">
        <f>SUM(C11:C14)</f>
        <v>0</v>
      </c>
      <c r="D15" s="46">
        <f t="shared" ref="D15:E15" si="1">SUM(D11:D14)</f>
        <v>5143.5</v>
      </c>
      <c r="E15" s="47">
        <f t="shared" si="1"/>
        <v>4758</v>
      </c>
      <c r="G15" s="67"/>
      <c r="H15" s="81"/>
      <c r="I15" s="79"/>
      <c r="J15" s="82"/>
      <c r="K15" s="67"/>
      <c r="L15" s="78">
        <f>L9+L10+L11+L12+L13+L14</f>
        <v>5143.5</v>
      </c>
      <c r="M15" s="79"/>
      <c r="N15" s="80"/>
      <c r="O15" s="67"/>
      <c r="P15" s="81">
        <f>P8+P9+P10+P11+P12+P13+P14</f>
        <v>4758</v>
      </c>
      <c r="Q15" s="79"/>
      <c r="R15" s="82"/>
    </row>
    <row r="16" spans="1:18" ht="15.75" x14ac:dyDescent="0.25">
      <c r="A16" s="27"/>
      <c r="B16" s="12"/>
      <c r="C16" s="11"/>
      <c r="D16" s="11"/>
      <c r="E16" s="11"/>
      <c r="G16" s="67"/>
      <c r="H16" s="74"/>
      <c r="I16" s="67"/>
      <c r="J16" s="72"/>
      <c r="K16" s="67"/>
      <c r="L16" s="108"/>
      <c r="M16" s="67"/>
      <c r="N16" s="109"/>
      <c r="O16" s="67"/>
      <c r="P16" s="74"/>
      <c r="Q16" s="67"/>
      <c r="R16" s="72"/>
    </row>
    <row r="17" spans="1:18" ht="16.5" thickBot="1" x14ac:dyDescent="0.3">
      <c r="A17" s="27"/>
      <c r="B17" s="12"/>
      <c r="C17" s="11"/>
      <c r="D17" s="11"/>
      <c r="E17" s="11"/>
      <c r="G17" s="67"/>
      <c r="H17" s="74"/>
      <c r="I17" s="67"/>
      <c r="J17" s="72"/>
      <c r="K17" s="67"/>
      <c r="L17" s="83">
        <v>500</v>
      </c>
      <c r="M17" s="84" t="s">
        <v>64</v>
      </c>
      <c r="N17" s="85">
        <v>45385</v>
      </c>
      <c r="O17" s="67"/>
      <c r="P17" s="74"/>
      <c r="Q17" s="67"/>
      <c r="R17" s="72"/>
    </row>
    <row r="18" spans="1:18" ht="15.75" x14ac:dyDescent="0.25">
      <c r="A18" s="30" t="s">
        <v>7</v>
      </c>
      <c r="B18" s="31"/>
      <c r="C18" s="32"/>
      <c r="D18" s="32"/>
      <c r="E18" s="33"/>
      <c r="G18" s="68" t="s">
        <v>34</v>
      </c>
      <c r="H18" s="74"/>
      <c r="I18" s="67"/>
      <c r="J18" s="72"/>
      <c r="K18" s="67"/>
      <c r="L18" s="83">
        <v>750</v>
      </c>
      <c r="M18" s="84" t="s">
        <v>65</v>
      </c>
      <c r="N18" s="85">
        <v>45078</v>
      </c>
      <c r="O18" s="67"/>
      <c r="P18" s="74"/>
      <c r="Q18" s="67"/>
      <c r="R18" s="72"/>
    </row>
    <row r="19" spans="1:18" ht="15.75" x14ac:dyDescent="0.25">
      <c r="A19" s="34" t="s">
        <v>8</v>
      </c>
      <c r="B19" s="6" t="s">
        <v>22</v>
      </c>
      <c r="C19" s="117"/>
      <c r="D19" s="7">
        <v>1250</v>
      </c>
      <c r="E19" s="118"/>
      <c r="G19" s="69" t="s">
        <v>8</v>
      </c>
      <c r="H19" s="74"/>
      <c r="I19" s="67"/>
      <c r="J19" s="72"/>
      <c r="K19" s="67"/>
      <c r="L19" s="83">
        <v>500</v>
      </c>
      <c r="M19" s="84" t="s">
        <v>66</v>
      </c>
      <c r="N19" s="85">
        <v>45201</v>
      </c>
      <c r="O19" s="67"/>
      <c r="P19" s="74"/>
      <c r="Q19" s="67"/>
      <c r="R19" s="72"/>
    </row>
    <row r="20" spans="1:18" ht="15.75" x14ac:dyDescent="0.25">
      <c r="A20" s="36"/>
      <c r="B20" s="6" t="s">
        <v>23</v>
      </c>
      <c r="C20" s="117"/>
      <c r="D20" s="7"/>
      <c r="E20" s="118"/>
      <c r="G20" s="69"/>
      <c r="H20" s="74"/>
      <c r="I20" s="67"/>
      <c r="J20" s="72"/>
      <c r="K20" s="67"/>
      <c r="L20" s="83">
        <v>400</v>
      </c>
      <c r="M20" s="84" t="s">
        <v>73</v>
      </c>
      <c r="N20" s="85">
        <v>45294</v>
      </c>
      <c r="O20" s="67"/>
      <c r="P20" s="74"/>
      <c r="Q20" s="67"/>
      <c r="R20" s="72"/>
    </row>
    <row r="21" spans="1:18" ht="15.75" x14ac:dyDescent="0.25">
      <c r="A21" s="36"/>
      <c r="B21" s="8" t="s">
        <v>24</v>
      </c>
      <c r="C21" s="117"/>
      <c r="D21" s="7">
        <v>500</v>
      </c>
      <c r="E21" s="118"/>
      <c r="G21" s="69"/>
      <c r="H21" s="74"/>
      <c r="I21" s="67"/>
      <c r="J21" s="72"/>
      <c r="K21" s="67"/>
      <c r="L21" s="83"/>
      <c r="M21" s="84"/>
      <c r="N21" s="85"/>
      <c r="O21" s="67"/>
      <c r="P21" s="74"/>
      <c r="Q21" s="67"/>
      <c r="R21" s="72"/>
    </row>
    <row r="22" spans="1:18" ht="16.5" thickBot="1" x14ac:dyDescent="0.3">
      <c r="A22" s="36"/>
      <c r="B22" s="57" t="s">
        <v>25</v>
      </c>
      <c r="C22" s="121"/>
      <c r="D22" s="58">
        <v>400</v>
      </c>
      <c r="E22" s="123"/>
      <c r="G22" s="70"/>
      <c r="H22" s="106"/>
      <c r="I22" s="67"/>
      <c r="J22" s="107"/>
      <c r="K22" s="67"/>
      <c r="L22" s="84"/>
      <c r="M22" s="84"/>
      <c r="N22" s="84"/>
      <c r="O22" s="67"/>
      <c r="P22" s="67"/>
      <c r="Q22" s="67"/>
      <c r="R22" s="67"/>
    </row>
    <row r="23" spans="1:18" ht="16.5" thickBot="1" x14ac:dyDescent="0.3">
      <c r="A23" s="37"/>
      <c r="B23" s="60"/>
      <c r="C23" s="122">
        <f>C19+C20+C21+C22</f>
        <v>0</v>
      </c>
      <c r="D23" s="59">
        <f t="shared" ref="D23:E23" si="2">D19+D20+D21+D22</f>
        <v>2150</v>
      </c>
      <c r="E23" s="122">
        <f t="shared" si="2"/>
        <v>0</v>
      </c>
      <c r="G23" s="67"/>
      <c r="H23" s="81"/>
      <c r="I23" s="79"/>
      <c r="J23" s="82"/>
      <c r="K23" s="67"/>
      <c r="L23" s="78">
        <f>L17+L18+L19+L20+L21+L22</f>
        <v>2150</v>
      </c>
      <c r="M23" s="79"/>
      <c r="N23" s="80"/>
      <c r="O23" s="67"/>
      <c r="P23" s="81"/>
      <c r="Q23" s="79"/>
      <c r="R23" s="82"/>
    </row>
    <row r="24" spans="1:18" ht="15.75" x14ac:dyDescent="0.25">
      <c r="A24" s="34" t="s">
        <v>9</v>
      </c>
      <c r="B24" s="6" t="s">
        <v>22</v>
      </c>
      <c r="C24" s="7">
        <v>1362</v>
      </c>
      <c r="D24" s="7">
        <v>3000</v>
      </c>
      <c r="E24" s="35">
        <v>4307</v>
      </c>
      <c r="G24" s="63" t="s">
        <v>34</v>
      </c>
      <c r="H24" s="110">
        <v>700</v>
      </c>
      <c r="I24" s="101" t="s">
        <v>63</v>
      </c>
      <c r="J24" s="102">
        <v>45021</v>
      </c>
      <c r="K24" s="67"/>
      <c r="L24" s="88">
        <v>1500</v>
      </c>
      <c r="M24" s="84">
        <v>61990</v>
      </c>
      <c r="N24" s="85">
        <v>45021</v>
      </c>
      <c r="O24" s="67"/>
      <c r="P24" s="95">
        <v>1500</v>
      </c>
      <c r="Q24" s="96" t="s">
        <v>63</v>
      </c>
      <c r="R24" s="112">
        <v>45021</v>
      </c>
    </row>
    <row r="25" spans="1:18" ht="15.75" x14ac:dyDescent="0.25">
      <c r="A25" s="36"/>
      <c r="B25" s="6" t="s">
        <v>23</v>
      </c>
      <c r="C25" s="7"/>
      <c r="D25" s="7">
        <v>1000</v>
      </c>
      <c r="E25" s="35"/>
      <c r="G25" s="64" t="s">
        <v>36</v>
      </c>
      <c r="H25" s="110">
        <v>662</v>
      </c>
      <c r="I25" s="101" t="s">
        <v>67</v>
      </c>
      <c r="J25" s="102">
        <v>45078</v>
      </c>
      <c r="K25" s="67"/>
      <c r="L25" s="88">
        <v>1500</v>
      </c>
      <c r="M25" s="84" t="s">
        <v>67</v>
      </c>
      <c r="N25" s="85">
        <v>45078</v>
      </c>
      <c r="O25" s="67"/>
      <c r="P25" s="95">
        <v>2207</v>
      </c>
      <c r="Q25" s="96" t="s">
        <v>67</v>
      </c>
      <c r="R25" s="112">
        <v>45078</v>
      </c>
    </row>
    <row r="26" spans="1:18" ht="15.75" x14ac:dyDescent="0.25">
      <c r="A26" s="36"/>
      <c r="B26" s="8" t="s">
        <v>24</v>
      </c>
      <c r="C26" s="7">
        <v>500</v>
      </c>
      <c r="D26" s="7">
        <v>1500</v>
      </c>
      <c r="E26" s="35">
        <v>1800</v>
      </c>
      <c r="G26" s="64"/>
      <c r="H26" s="110">
        <v>500</v>
      </c>
      <c r="I26" s="101" t="s">
        <v>69</v>
      </c>
      <c r="J26" s="102">
        <v>45201</v>
      </c>
      <c r="K26" s="67"/>
      <c r="L26" s="88">
        <v>1000</v>
      </c>
      <c r="M26" s="84" t="s">
        <v>68</v>
      </c>
      <c r="N26" s="85">
        <v>45155</v>
      </c>
      <c r="O26" s="67"/>
      <c r="P26" s="95">
        <v>600</v>
      </c>
      <c r="Q26" s="96">
        <v>61990</v>
      </c>
      <c r="R26" s="112">
        <v>45021</v>
      </c>
    </row>
    <row r="27" spans="1:18" ht="15.75" x14ac:dyDescent="0.25">
      <c r="A27" s="36"/>
      <c r="B27" s="6" t="s">
        <v>25</v>
      </c>
      <c r="C27" s="7">
        <v>1401</v>
      </c>
      <c r="D27" s="7">
        <v>3600</v>
      </c>
      <c r="E27" s="35">
        <v>2800</v>
      </c>
      <c r="G27" s="64"/>
      <c r="H27" s="110">
        <v>601</v>
      </c>
      <c r="I27" s="101" t="s">
        <v>72</v>
      </c>
      <c r="J27" s="113">
        <v>45349</v>
      </c>
      <c r="K27" s="67"/>
      <c r="L27" s="88">
        <v>1500</v>
      </c>
      <c r="M27" s="84" t="s">
        <v>70</v>
      </c>
      <c r="N27" s="85">
        <v>45201</v>
      </c>
      <c r="O27" s="67"/>
      <c r="P27" s="115">
        <v>1800</v>
      </c>
      <c r="Q27" s="96" t="s">
        <v>69</v>
      </c>
      <c r="R27" s="114">
        <v>45201</v>
      </c>
    </row>
    <row r="28" spans="1:18" ht="16.5" thickBot="1" x14ac:dyDescent="0.3">
      <c r="A28" s="37"/>
      <c r="B28" s="39"/>
      <c r="C28" s="29">
        <f>C19+C20+C21+C22+C24+C25+C26+C27</f>
        <v>3263</v>
      </c>
      <c r="D28" s="29">
        <f t="shared" ref="D28:E28" si="3">D19+D20+D21+D22+D24+D25+D26+D27</f>
        <v>11250</v>
      </c>
      <c r="E28" s="38">
        <f t="shared" si="3"/>
        <v>8907</v>
      </c>
      <c r="G28" s="64"/>
      <c r="H28" s="110">
        <v>800</v>
      </c>
      <c r="I28" s="101" t="s">
        <v>74</v>
      </c>
      <c r="J28" s="102">
        <v>45294</v>
      </c>
      <c r="K28" s="67"/>
      <c r="L28" s="83">
        <v>1800</v>
      </c>
      <c r="M28" s="84" t="s">
        <v>72</v>
      </c>
      <c r="N28" s="85">
        <v>45349</v>
      </c>
      <c r="O28" s="67"/>
      <c r="P28" s="95">
        <v>1800</v>
      </c>
      <c r="Q28" s="96" t="s">
        <v>72</v>
      </c>
      <c r="R28" s="112">
        <v>45349</v>
      </c>
    </row>
    <row r="29" spans="1:18" ht="16.5" thickBot="1" x14ac:dyDescent="0.3">
      <c r="A29" s="27"/>
      <c r="B29" s="12"/>
      <c r="C29" s="11"/>
      <c r="D29" s="11"/>
      <c r="E29" s="11"/>
      <c r="G29" s="65"/>
      <c r="H29" s="110"/>
      <c r="I29" s="101"/>
      <c r="J29" s="105"/>
      <c r="K29" s="67"/>
      <c r="L29" s="86">
        <v>1800</v>
      </c>
      <c r="M29" s="84" t="s">
        <v>75</v>
      </c>
      <c r="N29" s="116">
        <v>45294</v>
      </c>
      <c r="O29" s="67"/>
      <c r="P29" s="115">
        <v>1000</v>
      </c>
      <c r="Q29" s="96" t="s">
        <v>74</v>
      </c>
      <c r="R29" s="114">
        <v>45294</v>
      </c>
    </row>
    <row r="30" spans="1:18" ht="16.5" thickBot="1" x14ac:dyDescent="0.3">
      <c r="A30" s="27"/>
      <c r="B30" s="12"/>
      <c r="C30" s="11"/>
      <c r="D30" s="11"/>
      <c r="E30" s="11"/>
      <c r="G30" s="67"/>
      <c r="H30" s="81">
        <f>H24+H25+H26+H27+H28+H29</f>
        <v>3263</v>
      </c>
      <c r="I30" s="79"/>
      <c r="J30" s="82"/>
      <c r="K30" s="67"/>
      <c r="L30" s="78">
        <f>L23+L24+L25+L26+L27+L28+L29</f>
        <v>11250</v>
      </c>
      <c r="M30" s="79"/>
      <c r="N30" s="80"/>
      <c r="O30" s="67"/>
      <c r="P30" s="81">
        <f>P24+P25+P26+P27+P28+P29</f>
        <v>8907</v>
      </c>
      <c r="Q30" s="79"/>
      <c r="R30" s="82"/>
    </row>
    <row r="31" spans="1:18" ht="15.75" x14ac:dyDescent="0.25">
      <c r="A31" s="30" t="s">
        <v>10</v>
      </c>
      <c r="B31" s="31"/>
      <c r="C31" s="32"/>
      <c r="D31" s="32"/>
      <c r="E31" s="33"/>
      <c r="G31" s="68" t="s">
        <v>35</v>
      </c>
      <c r="H31" s="74"/>
      <c r="I31" s="67"/>
      <c r="J31" s="72"/>
      <c r="K31" s="67"/>
      <c r="L31" s="83"/>
      <c r="M31" s="84"/>
      <c r="N31" s="85"/>
      <c r="O31" s="67"/>
      <c r="P31" s="95"/>
      <c r="Q31" s="96"/>
      <c r="R31" s="112"/>
    </row>
    <row r="32" spans="1:18" ht="15.75" x14ac:dyDescent="0.25">
      <c r="A32" s="36"/>
      <c r="B32" s="6" t="s">
        <v>22</v>
      </c>
      <c r="C32" s="117"/>
      <c r="D32" s="7">
        <v>2000</v>
      </c>
      <c r="E32" s="35">
        <v>1246</v>
      </c>
      <c r="G32" s="69"/>
      <c r="H32" s="74"/>
      <c r="I32" s="67"/>
      <c r="J32" s="72"/>
      <c r="K32" s="67"/>
      <c r="L32" s="83"/>
      <c r="M32" s="84"/>
      <c r="N32" s="85"/>
      <c r="O32" s="67"/>
      <c r="P32" s="95"/>
      <c r="Q32" s="96"/>
      <c r="R32" s="112"/>
    </row>
    <row r="33" spans="1:18" ht="15.75" x14ac:dyDescent="0.25">
      <c r="A33" s="36"/>
      <c r="B33" s="6" t="s">
        <v>23</v>
      </c>
      <c r="C33" s="117"/>
      <c r="D33" s="7">
        <v>1400</v>
      </c>
      <c r="E33" s="35">
        <v>1334</v>
      </c>
      <c r="G33" s="69"/>
      <c r="H33" s="74"/>
      <c r="I33" s="67"/>
      <c r="J33" s="72"/>
      <c r="K33" s="67"/>
      <c r="L33" s="83">
        <v>1500</v>
      </c>
      <c r="M33" s="84" t="s">
        <v>81</v>
      </c>
      <c r="N33" s="85">
        <v>45266</v>
      </c>
      <c r="O33" s="67"/>
      <c r="P33" s="95">
        <v>390</v>
      </c>
      <c r="Q33" s="96" t="s">
        <v>81</v>
      </c>
      <c r="R33" s="112">
        <v>45266</v>
      </c>
    </row>
    <row r="34" spans="1:18" ht="15.75" x14ac:dyDescent="0.25">
      <c r="A34" s="36"/>
      <c r="B34" s="8" t="s">
        <v>24</v>
      </c>
      <c r="C34" s="117"/>
      <c r="D34" s="7">
        <v>1500</v>
      </c>
      <c r="E34" s="35">
        <v>390</v>
      </c>
      <c r="G34" s="69"/>
      <c r="H34" s="74"/>
      <c r="I34" s="67"/>
      <c r="J34" s="72"/>
      <c r="K34" s="67"/>
      <c r="L34" s="83">
        <v>500</v>
      </c>
      <c r="M34" s="84" t="s">
        <v>78</v>
      </c>
      <c r="N34" s="85">
        <v>45083</v>
      </c>
      <c r="O34" s="67"/>
      <c r="P34" s="95">
        <v>600</v>
      </c>
      <c r="Q34" s="96">
        <v>61990</v>
      </c>
      <c r="R34" s="112">
        <v>45019</v>
      </c>
    </row>
    <row r="35" spans="1:18" ht="15.75" x14ac:dyDescent="0.25">
      <c r="A35" s="36"/>
      <c r="B35" s="6" t="s">
        <v>25</v>
      </c>
      <c r="C35" s="117"/>
      <c r="D35" s="7"/>
      <c r="E35" s="35"/>
      <c r="G35" s="69"/>
      <c r="H35" s="74"/>
      <c r="I35" s="67"/>
      <c r="J35" s="72"/>
      <c r="K35" s="67"/>
      <c r="L35" s="83">
        <v>1500</v>
      </c>
      <c r="M35" s="84">
        <v>61990</v>
      </c>
      <c r="N35" s="85">
        <v>45019</v>
      </c>
      <c r="O35" s="67"/>
      <c r="P35" s="95">
        <v>646</v>
      </c>
      <c r="Q35" s="96" t="s">
        <v>78</v>
      </c>
      <c r="R35" s="112">
        <v>45083</v>
      </c>
    </row>
    <row r="36" spans="1:18" ht="16.5" thickBot="1" x14ac:dyDescent="0.3">
      <c r="A36" s="36"/>
      <c r="B36" s="1"/>
      <c r="C36" s="124">
        <f>SUM(C32:C35)</f>
        <v>0</v>
      </c>
      <c r="D36" s="40">
        <f t="shared" ref="D36:E36" si="4">SUM(D32:D35)</f>
        <v>4900</v>
      </c>
      <c r="E36" s="41">
        <f t="shared" si="4"/>
        <v>2970</v>
      </c>
      <c r="G36" s="70"/>
      <c r="H36" s="74"/>
      <c r="I36" s="67"/>
      <c r="J36" s="72"/>
      <c r="K36" s="67"/>
      <c r="L36" s="83">
        <v>600</v>
      </c>
      <c r="M36" s="84" t="s">
        <v>79</v>
      </c>
      <c r="N36" s="85">
        <v>45120</v>
      </c>
      <c r="O36" s="67"/>
      <c r="P36" s="95">
        <v>634</v>
      </c>
      <c r="Q36" s="96" t="s">
        <v>79</v>
      </c>
      <c r="R36" s="112">
        <v>45120</v>
      </c>
    </row>
    <row r="37" spans="1:18" ht="16.5" thickBot="1" x14ac:dyDescent="0.3">
      <c r="A37" s="36"/>
      <c r="B37" s="12"/>
      <c r="C37" s="11"/>
      <c r="D37" s="11"/>
      <c r="E37" s="42"/>
      <c r="H37" s="67"/>
      <c r="I37" s="67"/>
      <c r="J37" s="67"/>
      <c r="K37" s="67"/>
      <c r="L37" s="86">
        <v>800</v>
      </c>
      <c r="M37" s="84" t="s">
        <v>80</v>
      </c>
      <c r="N37" s="116">
        <v>45174</v>
      </c>
      <c r="O37" s="67"/>
      <c r="P37" s="115">
        <v>700</v>
      </c>
      <c r="Q37" s="96" t="s">
        <v>80</v>
      </c>
      <c r="R37" s="114">
        <v>45174</v>
      </c>
    </row>
    <row r="38" spans="1:18" ht="16.5" thickBot="1" x14ac:dyDescent="0.3">
      <c r="A38" s="36"/>
      <c r="B38" s="1"/>
      <c r="C38" s="11"/>
      <c r="D38" s="11"/>
      <c r="E38" s="42"/>
      <c r="H38" s="76"/>
      <c r="I38" s="75"/>
      <c r="J38" s="77"/>
      <c r="K38" s="67"/>
      <c r="L38" s="78">
        <f>L31+L32+L33+L34+L35+L36+L37</f>
        <v>4900</v>
      </c>
      <c r="M38" s="79"/>
      <c r="N38" s="80"/>
      <c r="O38" s="67"/>
      <c r="P38" s="81">
        <f>P31+P32+P33+P34+P35+P36+P37</f>
        <v>2970</v>
      </c>
      <c r="Q38" s="79"/>
      <c r="R38" s="82"/>
    </row>
    <row r="39" spans="1:18" ht="16.5" thickBot="1" x14ac:dyDescent="0.3">
      <c r="A39" s="61" t="s">
        <v>27</v>
      </c>
      <c r="B39" s="43">
        <f>B36+B28+B15+B7</f>
        <v>0</v>
      </c>
      <c r="C39" s="44">
        <f>C7+C15+C28+C36</f>
        <v>4229</v>
      </c>
      <c r="D39" s="44">
        <f t="shared" ref="D39:E39" si="5">D7+D15+D28+D36</f>
        <v>25293.5</v>
      </c>
      <c r="E39" s="44">
        <f t="shared" si="5"/>
        <v>16635</v>
      </c>
    </row>
    <row r="40" spans="1:18" ht="16.5" thickBot="1" x14ac:dyDescent="0.3">
      <c r="A40" s="26"/>
      <c r="B40" s="1"/>
      <c r="C40" s="1"/>
      <c r="D40" s="1"/>
      <c r="E40" s="1"/>
    </row>
    <row r="41" spans="1:18" ht="24" thickBot="1" x14ac:dyDescent="0.4">
      <c r="A41" s="56" t="s">
        <v>26</v>
      </c>
      <c r="C41" s="55"/>
      <c r="D41" s="55"/>
      <c r="E41" s="55"/>
    </row>
  </sheetData>
  <phoneticPr fontId="8" type="noConversion"/>
  <pageMargins left="0.7" right="0.7" top="0.75" bottom="0.75" header="0.3" footer="0.3"/>
  <pageSetup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1C3E6-A3C0-41F7-8062-57913A1A1294}">
  <sheetPr>
    <pageSetUpPr fitToPage="1"/>
  </sheetPr>
  <dimension ref="A1:AA60"/>
  <sheetViews>
    <sheetView tabSelected="1" workbookViewId="0">
      <pane ySplit="1" topLeftCell="A2" activePane="bottomLeft" state="frozen"/>
      <selection pane="bottomLeft" activeCell="E63" sqref="E63"/>
    </sheetView>
  </sheetViews>
  <sheetFormatPr defaultRowHeight="15" x14ac:dyDescent="0.25"/>
  <cols>
    <col min="1" max="1" width="13.85546875" style="28" customWidth="1"/>
    <col min="2" max="2" width="21.28515625" customWidth="1"/>
    <col min="3" max="3" width="14.85546875" customWidth="1"/>
    <col min="4" max="4" width="23.140625" customWidth="1"/>
    <col min="5" max="5" width="24" customWidth="1"/>
    <col min="6" max="6" width="10.5703125" customWidth="1"/>
    <col min="7" max="7" width="6.5703125" customWidth="1"/>
    <col min="8" max="8" width="9" style="66" customWidth="1"/>
    <col min="9" max="9" width="9" customWidth="1"/>
    <col min="10" max="10" width="11.5703125" style="62" customWidth="1"/>
    <col min="11" max="11" width="10.7109375" customWidth="1"/>
    <col min="12" max="12" width="8.42578125" customWidth="1"/>
    <col min="13" max="13" width="9.42578125" customWidth="1"/>
    <col min="14" max="14" width="12" customWidth="1"/>
    <col min="15" max="15" width="10.7109375" customWidth="1"/>
    <col min="16" max="16" width="8.85546875" customWidth="1"/>
    <col min="17" max="17" width="9.42578125" customWidth="1"/>
    <col min="18" max="18" width="10.5703125" customWidth="1"/>
  </cols>
  <sheetData>
    <row r="1" spans="1:27" ht="27" customHeight="1" thickBot="1" x14ac:dyDescent="0.4">
      <c r="A1" s="26"/>
      <c r="B1" s="24" t="s">
        <v>0</v>
      </c>
      <c r="C1" s="25" t="s">
        <v>1</v>
      </c>
      <c r="D1" s="25" t="s">
        <v>2</v>
      </c>
      <c r="E1" s="25" t="s">
        <v>3</v>
      </c>
      <c r="G1" s="143"/>
      <c r="H1" s="144"/>
      <c r="I1" s="145" t="s">
        <v>1</v>
      </c>
      <c r="J1" s="180"/>
      <c r="K1" s="148"/>
      <c r="L1" s="183"/>
      <c r="M1" s="146" t="s">
        <v>44</v>
      </c>
      <c r="N1" s="186"/>
      <c r="O1" s="188"/>
      <c r="P1" s="189"/>
      <c r="Q1" s="145" t="s">
        <v>3</v>
      </c>
      <c r="R1" s="147"/>
      <c r="AA1" s="111"/>
    </row>
    <row r="2" spans="1:27" ht="13.5" customHeight="1" x14ac:dyDescent="0.25">
      <c r="A2" s="48" t="s">
        <v>5</v>
      </c>
      <c r="B2" s="49"/>
      <c r="C2" s="133" t="s">
        <v>98</v>
      </c>
      <c r="D2" s="134" t="s">
        <v>97</v>
      </c>
      <c r="E2" s="135" t="s">
        <v>96</v>
      </c>
      <c r="G2" s="148" t="s">
        <v>37</v>
      </c>
      <c r="H2" s="169">
        <v>331</v>
      </c>
      <c r="I2" s="158" t="s">
        <v>38</v>
      </c>
      <c r="J2" s="181">
        <v>45498</v>
      </c>
      <c r="K2" s="154"/>
      <c r="L2" s="176">
        <v>1984</v>
      </c>
      <c r="M2" s="143" t="s">
        <v>38</v>
      </c>
      <c r="N2" s="177">
        <v>45498</v>
      </c>
      <c r="O2" s="154"/>
      <c r="P2" s="152">
        <v>0</v>
      </c>
      <c r="Q2" s="173"/>
      <c r="R2" s="153"/>
    </row>
    <row r="3" spans="1:27" ht="13.5" customHeight="1" x14ac:dyDescent="0.25">
      <c r="A3" s="52"/>
      <c r="B3" s="6" t="s">
        <v>28</v>
      </c>
      <c r="C3" s="165">
        <v>0</v>
      </c>
      <c r="D3" s="166">
        <v>0</v>
      </c>
      <c r="E3" s="139">
        <v>0</v>
      </c>
      <c r="G3" s="154"/>
      <c r="H3" s="160">
        <v>397</v>
      </c>
      <c r="I3" s="173" t="s">
        <v>90</v>
      </c>
      <c r="J3" s="182">
        <v>45678</v>
      </c>
      <c r="K3" s="154"/>
      <c r="L3" s="176">
        <v>2001</v>
      </c>
      <c r="M3" s="143" t="s">
        <v>90</v>
      </c>
      <c r="N3" s="177">
        <v>45678</v>
      </c>
      <c r="O3" s="154"/>
      <c r="P3" s="152"/>
      <c r="Q3" s="173"/>
      <c r="R3" s="153"/>
    </row>
    <row r="4" spans="1:27" ht="13.5" customHeight="1" x14ac:dyDescent="0.25">
      <c r="A4" s="52"/>
      <c r="B4" s="6" t="s">
        <v>29</v>
      </c>
      <c r="C4" s="165">
        <v>331</v>
      </c>
      <c r="D4" s="138">
        <v>1984</v>
      </c>
      <c r="E4" s="139">
        <v>0</v>
      </c>
      <c r="G4" s="154"/>
      <c r="H4" s="160"/>
      <c r="I4" s="173"/>
      <c r="J4" s="173"/>
      <c r="K4" s="154"/>
      <c r="L4" s="176"/>
      <c r="M4" s="143"/>
      <c r="N4" s="177"/>
      <c r="O4" s="154"/>
      <c r="P4" s="152"/>
      <c r="Q4" s="173"/>
      <c r="R4" s="153"/>
    </row>
    <row r="5" spans="1:27" ht="13.5" customHeight="1" x14ac:dyDescent="0.25">
      <c r="A5" s="52"/>
      <c r="B5" s="8" t="s">
        <v>30</v>
      </c>
      <c r="C5" s="165">
        <v>0</v>
      </c>
      <c r="D5" s="138">
        <v>2001</v>
      </c>
      <c r="E5" s="139">
        <v>0</v>
      </c>
      <c r="G5" s="154"/>
      <c r="H5" s="160"/>
      <c r="I5" s="173"/>
      <c r="J5" s="173"/>
      <c r="K5" s="154"/>
      <c r="L5" s="176"/>
      <c r="M5" s="143"/>
      <c r="N5" s="177"/>
      <c r="O5" s="154"/>
      <c r="P5" s="152"/>
      <c r="Q5" s="173"/>
      <c r="R5" s="153"/>
    </row>
    <row r="6" spans="1:27" ht="13.5" customHeight="1" x14ac:dyDescent="0.25">
      <c r="A6" s="52"/>
      <c r="B6" s="6" t="s">
        <v>31</v>
      </c>
      <c r="C6" s="137">
        <v>397</v>
      </c>
      <c r="D6" s="138"/>
      <c r="E6" s="139"/>
      <c r="G6" s="154"/>
      <c r="H6" s="151"/>
      <c r="I6" s="173"/>
      <c r="J6" s="177"/>
      <c r="K6" s="154"/>
      <c r="L6" s="143"/>
      <c r="M6" s="143"/>
      <c r="N6" s="143"/>
      <c r="O6" s="154"/>
      <c r="P6" s="152"/>
      <c r="Q6" s="173"/>
      <c r="R6" s="153"/>
    </row>
    <row r="7" spans="1:27" ht="13.5" customHeight="1" thickBot="1" x14ac:dyDescent="0.3">
      <c r="A7" s="53"/>
      <c r="B7" s="54"/>
      <c r="C7" s="46">
        <f>SUM(C3:C6)</f>
        <v>728</v>
      </c>
      <c r="D7" s="46">
        <f t="shared" ref="D7:E7" si="0">SUM(D3:D6)</f>
        <v>3985</v>
      </c>
      <c r="E7" s="47">
        <f t="shared" si="0"/>
        <v>0</v>
      </c>
      <c r="G7" s="157"/>
      <c r="H7" s="174"/>
      <c r="I7" s="159"/>
      <c r="J7" s="164"/>
      <c r="K7" s="154"/>
      <c r="L7" s="143"/>
      <c r="M7" s="143"/>
      <c r="N7" s="143"/>
      <c r="O7" s="154"/>
      <c r="P7" s="152"/>
      <c r="Q7" s="173"/>
      <c r="R7" s="153"/>
    </row>
    <row r="8" spans="1:27" ht="13.5" customHeight="1" thickBot="1" x14ac:dyDescent="0.3">
      <c r="A8" s="26"/>
      <c r="B8" s="1"/>
      <c r="C8" s="11"/>
      <c r="D8" s="11"/>
      <c r="E8" s="11"/>
      <c r="G8" s="143"/>
      <c r="H8" s="81">
        <f>H2+H3+H4+H5+H6+H7</f>
        <v>728</v>
      </c>
      <c r="I8" s="79"/>
      <c r="J8" s="79"/>
      <c r="K8" s="154"/>
      <c r="L8" s="184">
        <f>L2+L3+L4+L5+L6+L7</f>
        <v>3985</v>
      </c>
      <c r="M8" s="79"/>
      <c r="N8" s="187"/>
      <c r="O8" s="154"/>
      <c r="P8" s="169">
        <v>1200</v>
      </c>
      <c r="Q8" s="158" t="s">
        <v>46</v>
      </c>
      <c r="R8" s="170">
        <v>45383</v>
      </c>
    </row>
    <row r="9" spans="1:27" ht="13.5" customHeight="1" thickBot="1" x14ac:dyDescent="0.3">
      <c r="A9" s="30" t="s">
        <v>6</v>
      </c>
      <c r="B9" s="45"/>
      <c r="C9" s="132" t="s">
        <v>96</v>
      </c>
      <c r="D9" s="132" t="s">
        <v>95</v>
      </c>
      <c r="E9" s="136" t="s">
        <v>97</v>
      </c>
      <c r="G9" s="143"/>
      <c r="H9" s="169"/>
      <c r="I9" s="158"/>
      <c r="J9" s="158"/>
      <c r="K9" s="154"/>
      <c r="L9" s="155">
        <v>600</v>
      </c>
      <c r="M9" s="143" t="s">
        <v>46</v>
      </c>
      <c r="N9" s="156">
        <v>45383</v>
      </c>
      <c r="O9" s="154"/>
      <c r="P9" s="160">
        <v>1700</v>
      </c>
      <c r="Q9" s="173" t="s">
        <v>39</v>
      </c>
      <c r="R9" s="150">
        <v>45495</v>
      </c>
    </row>
    <row r="10" spans="1:27" ht="13.5" customHeight="1" x14ac:dyDescent="0.25">
      <c r="A10" s="36"/>
      <c r="B10" s="6" t="s">
        <v>28</v>
      </c>
      <c r="C10" s="137">
        <v>0</v>
      </c>
      <c r="D10" s="138">
        <v>2280</v>
      </c>
      <c r="E10" s="139">
        <v>1200</v>
      </c>
      <c r="G10" s="68" t="s">
        <v>33</v>
      </c>
      <c r="H10" s="160"/>
      <c r="I10" s="173"/>
      <c r="J10" s="173"/>
      <c r="K10" s="154"/>
      <c r="L10" s="155">
        <v>900</v>
      </c>
      <c r="M10" s="143" t="s">
        <v>47</v>
      </c>
      <c r="N10" s="156">
        <v>45414</v>
      </c>
      <c r="O10" s="154"/>
      <c r="P10" s="160">
        <v>1300</v>
      </c>
      <c r="Q10" s="173" t="s">
        <v>54</v>
      </c>
      <c r="R10" s="150">
        <v>45518</v>
      </c>
    </row>
    <row r="11" spans="1:27" ht="13.5" customHeight="1" x14ac:dyDescent="0.25">
      <c r="A11" s="36"/>
      <c r="B11" s="6" t="s">
        <v>29</v>
      </c>
      <c r="C11" s="137">
        <v>0</v>
      </c>
      <c r="D11" s="138">
        <v>700</v>
      </c>
      <c r="E11" s="139">
        <v>3800</v>
      </c>
      <c r="G11" s="69"/>
      <c r="H11" s="160"/>
      <c r="I11" s="173"/>
      <c r="J11" s="173"/>
      <c r="K11" s="154"/>
      <c r="L11" s="155">
        <v>780</v>
      </c>
      <c r="M11" s="143" t="s">
        <v>55</v>
      </c>
      <c r="N11" s="156">
        <v>45462</v>
      </c>
      <c r="O11" s="154"/>
      <c r="P11" s="160">
        <v>800</v>
      </c>
      <c r="Q11" s="173" t="s">
        <v>40</v>
      </c>
      <c r="R11" s="150">
        <v>45551</v>
      </c>
    </row>
    <row r="12" spans="1:27" ht="13.5" customHeight="1" x14ac:dyDescent="0.25">
      <c r="A12" s="36"/>
      <c r="B12" s="8" t="s">
        <v>30</v>
      </c>
      <c r="C12" s="137">
        <v>0</v>
      </c>
      <c r="D12" s="138">
        <v>1680</v>
      </c>
      <c r="E12" s="139">
        <v>2000</v>
      </c>
      <c r="G12" s="69"/>
      <c r="H12" s="160"/>
      <c r="I12" s="173"/>
      <c r="J12" s="173"/>
      <c r="K12" s="154"/>
      <c r="L12" s="155">
        <v>300</v>
      </c>
      <c r="M12" s="143" t="s">
        <v>39</v>
      </c>
      <c r="N12" s="177">
        <v>45498</v>
      </c>
      <c r="O12" s="154"/>
      <c r="P12" s="160">
        <v>1000</v>
      </c>
      <c r="Q12" s="173" t="s">
        <v>82</v>
      </c>
      <c r="R12" s="150">
        <v>45588</v>
      </c>
    </row>
    <row r="13" spans="1:27" ht="13.5" customHeight="1" x14ac:dyDescent="0.25">
      <c r="A13" s="36"/>
      <c r="B13" s="6" t="s">
        <v>31</v>
      </c>
      <c r="C13" s="137"/>
      <c r="D13" s="138">
        <v>700</v>
      </c>
      <c r="E13" s="139"/>
      <c r="G13" s="69"/>
      <c r="H13" s="160"/>
      <c r="I13" s="173"/>
      <c r="J13" s="173"/>
      <c r="K13" s="154"/>
      <c r="L13" s="155">
        <v>400</v>
      </c>
      <c r="M13" s="143" t="s">
        <v>40</v>
      </c>
      <c r="N13" s="177">
        <v>45551</v>
      </c>
      <c r="O13" s="154"/>
      <c r="P13" s="160">
        <v>1000</v>
      </c>
      <c r="Q13" s="173" t="s">
        <v>84</v>
      </c>
      <c r="R13" s="150">
        <v>45636</v>
      </c>
    </row>
    <row r="14" spans="1:27" ht="13.5" customHeight="1" thickBot="1" x14ac:dyDescent="0.3">
      <c r="A14" s="37"/>
      <c r="B14" s="39"/>
      <c r="C14" s="46">
        <f>SUM(C10:C13)</f>
        <v>0</v>
      </c>
      <c r="D14" s="46">
        <f>SUM(D10:D13)</f>
        <v>5360</v>
      </c>
      <c r="E14" s="47">
        <f>SUM(E10:E13)</f>
        <v>7000</v>
      </c>
      <c r="G14" s="69"/>
      <c r="H14" s="179"/>
      <c r="I14" s="178"/>
      <c r="J14" s="173"/>
      <c r="K14" s="154"/>
      <c r="L14" s="155">
        <v>800</v>
      </c>
      <c r="M14" s="143" t="s">
        <v>82</v>
      </c>
      <c r="N14" s="156">
        <v>45588</v>
      </c>
      <c r="O14" s="154"/>
      <c r="P14" s="160"/>
      <c r="Q14" s="173"/>
      <c r="R14" s="153"/>
    </row>
    <row r="15" spans="1:27" ht="13.5" customHeight="1" thickBot="1" x14ac:dyDescent="0.3">
      <c r="G15" s="69"/>
      <c r="H15" s="151"/>
      <c r="I15" s="173"/>
      <c r="J15" s="177"/>
      <c r="K15" s="154"/>
      <c r="L15" s="155">
        <v>880</v>
      </c>
      <c r="M15" s="143" t="s">
        <v>84</v>
      </c>
      <c r="N15" s="167">
        <v>45636</v>
      </c>
      <c r="O15" s="154"/>
      <c r="P15" s="152"/>
      <c r="Q15" s="173"/>
      <c r="R15" s="153"/>
    </row>
    <row r="16" spans="1:27" ht="13.5" customHeight="1" thickBot="1" x14ac:dyDescent="0.3">
      <c r="A16" s="30" t="s">
        <v>7</v>
      </c>
      <c r="B16" s="31"/>
      <c r="C16" s="132" t="s">
        <v>96</v>
      </c>
      <c r="D16" s="132" t="s">
        <v>95</v>
      </c>
      <c r="E16" s="136" t="s">
        <v>96</v>
      </c>
      <c r="G16" s="70"/>
      <c r="H16" s="174"/>
      <c r="I16" s="159"/>
      <c r="J16" s="164"/>
      <c r="K16" s="154"/>
      <c r="L16" s="163">
        <v>700</v>
      </c>
      <c r="M16" s="159" t="s">
        <v>91</v>
      </c>
      <c r="N16" s="168">
        <v>45712</v>
      </c>
      <c r="O16" s="157"/>
      <c r="P16" s="171"/>
      <c r="Q16" s="159"/>
      <c r="R16" s="172"/>
    </row>
    <row r="17" spans="1:18" ht="13.5" customHeight="1" thickBot="1" x14ac:dyDescent="0.3">
      <c r="A17" s="34" t="s">
        <v>8</v>
      </c>
      <c r="B17" s="6" t="s">
        <v>28</v>
      </c>
      <c r="C17" s="137">
        <v>0</v>
      </c>
      <c r="D17" s="138">
        <v>500</v>
      </c>
      <c r="E17" s="139">
        <v>0</v>
      </c>
      <c r="G17" s="143"/>
      <c r="H17" s="81"/>
      <c r="I17" s="79"/>
      <c r="J17" s="79"/>
      <c r="K17" s="154"/>
      <c r="L17" s="184">
        <f>L9+L10+L11+L12+L13+L14+L15+L16</f>
        <v>5360</v>
      </c>
      <c r="M17" s="79"/>
      <c r="N17" s="187"/>
      <c r="O17" s="154"/>
      <c r="P17" s="81">
        <f>P8+P9+P10+P11+P12+P13+P14+P15+P16</f>
        <v>7000</v>
      </c>
      <c r="Q17" s="79"/>
      <c r="R17" s="82"/>
    </row>
    <row r="18" spans="1:18" ht="13.5" customHeight="1" x14ac:dyDescent="0.25">
      <c r="A18" s="36"/>
      <c r="B18" s="6" t="s">
        <v>29</v>
      </c>
      <c r="C18" s="137">
        <v>0</v>
      </c>
      <c r="D18" s="138">
        <v>500</v>
      </c>
      <c r="E18" s="139">
        <v>0</v>
      </c>
      <c r="G18" s="143"/>
      <c r="H18" s="169"/>
      <c r="I18" s="158"/>
      <c r="J18" s="158"/>
      <c r="K18" s="154"/>
      <c r="L18" s="176"/>
      <c r="M18" s="143"/>
      <c r="N18" s="177"/>
      <c r="O18" s="154"/>
      <c r="P18" s="160"/>
      <c r="Q18" s="173"/>
      <c r="R18" s="153"/>
    </row>
    <row r="19" spans="1:18" ht="13.5" customHeight="1" thickBot="1" x14ac:dyDescent="0.3">
      <c r="A19" s="36"/>
      <c r="B19" s="8" t="s">
        <v>30</v>
      </c>
      <c r="C19" s="137"/>
      <c r="D19" s="138"/>
      <c r="E19" s="139"/>
      <c r="G19" s="143"/>
      <c r="H19" s="160"/>
      <c r="I19" s="173"/>
      <c r="J19" s="173"/>
      <c r="K19" s="154"/>
      <c r="L19" s="176">
        <v>500</v>
      </c>
      <c r="M19" s="143" t="s">
        <v>50</v>
      </c>
      <c r="N19" s="177">
        <v>45413</v>
      </c>
      <c r="O19" s="154"/>
      <c r="P19" s="160"/>
      <c r="Q19" s="173"/>
      <c r="R19" s="153"/>
    </row>
    <row r="20" spans="1:18" ht="13.5" customHeight="1" thickBot="1" x14ac:dyDescent="0.3">
      <c r="A20" s="36"/>
      <c r="B20" s="6" t="s">
        <v>31</v>
      </c>
      <c r="C20" s="140"/>
      <c r="D20" s="141">
        <v>600</v>
      </c>
      <c r="E20" s="142"/>
      <c r="G20" s="68" t="s">
        <v>34</v>
      </c>
      <c r="H20" s="160"/>
      <c r="I20" s="173"/>
      <c r="J20" s="173"/>
      <c r="K20" s="154"/>
      <c r="L20" s="176"/>
      <c r="M20" s="143"/>
      <c r="N20" s="177"/>
      <c r="O20" s="154"/>
      <c r="P20" s="160"/>
      <c r="Q20" s="173"/>
      <c r="R20" s="153"/>
    </row>
    <row r="21" spans="1:18" ht="13.5" customHeight="1" thickBot="1" x14ac:dyDescent="0.3">
      <c r="A21" s="37"/>
      <c r="B21" s="60"/>
      <c r="C21" s="59">
        <f>C17+C18+C19+C20</f>
        <v>0</v>
      </c>
      <c r="D21" s="59">
        <f>D17+D18+D19+D20</f>
        <v>1600</v>
      </c>
      <c r="E21" s="59">
        <f t="shared" ref="E21" si="1">E17+E18+E19+E20</f>
        <v>0</v>
      </c>
      <c r="G21" s="69" t="s">
        <v>8</v>
      </c>
      <c r="H21" s="160"/>
      <c r="I21" s="173"/>
      <c r="J21" s="173"/>
      <c r="K21" s="154"/>
      <c r="L21" s="176">
        <v>500</v>
      </c>
      <c r="M21" s="143" t="s">
        <v>41</v>
      </c>
      <c r="N21" s="177">
        <v>45552</v>
      </c>
      <c r="O21" s="154"/>
      <c r="P21" s="160"/>
      <c r="Q21" s="173"/>
      <c r="R21" s="153"/>
    </row>
    <row r="22" spans="1:18" ht="13.5" customHeight="1" x14ac:dyDescent="0.25">
      <c r="A22" s="30"/>
      <c r="B22" s="32"/>
      <c r="C22" s="132" t="s">
        <v>95</v>
      </c>
      <c r="D22" s="132" t="s">
        <v>97</v>
      </c>
      <c r="E22" s="136" t="s">
        <v>100</v>
      </c>
      <c r="G22" s="69"/>
      <c r="H22" s="160"/>
      <c r="I22" s="173"/>
      <c r="J22" s="173"/>
      <c r="K22" s="154"/>
      <c r="L22" s="176">
        <v>600</v>
      </c>
      <c r="M22" s="143" t="s">
        <v>93</v>
      </c>
      <c r="N22" s="177">
        <v>45698</v>
      </c>
      <c r="O22" s="154"/>
      <c r="P22" s="160"/>
      <c r="Q22" s="173"/>
      <c r="R22" s="153"/>
    </row>
    <row r="23" spans="1:18" ht="13.5" customHeight="1" x14ac:dyDescent="0.25">
      <c r="A23" s="34" t="s">
        <v>9</v>
      </c>
      <c r="B23" s="6" t="s">
        <v>28</v>
      </c>
      <c r="C23" s="137">
        <v>600</v>
      </c>
      <c r="D23" s="138">
        <v>1700</v>
      </c>
      <c r="E23" s="139">
        <v>1800</v>
      </c>
      <c r="G23" s="69"/>
      <c r="H23" s="160"/>
      <c r="I23" s="173"/>
      <c r="J23" s="173"/>
      <c r="K23" s="154"/>
      <c r="L23" s="176"/>
      <c r="M23" s="143"/>
      <c r="N23" s="177"/>
      <c r="O23" s="154"/>
      <c r="P23" s="160"/>
      <c r="Q23" s="173"/>
      <c r="R23" s="153"/>
    </row>
    <row r="24" spans="1:18" ht="13.5" customHeight="1" x14ac:dyDescent="0.25">
      <c r="A24" s="36"/>
      <c r="B24" s="6" t="s">
        <v>29</v>
      </c>
      <c r="C24" s="137">
        <v>1058</v>
      </c>
      <c r="D24" s="138">
        <v>3080</v>
      </c>
      <c r="E24" s="139">
        <v>3220</v>
      </c>
      <c r="G24" s="69"/>
      <c r="H24" s="160"/>
      <c r="I24" s="173"/>
      <c r="J24" s="173"/>
      <c r="K24" s="154"/>
      <c r="L24" s="155"/>
      <c r="M24" s="143"/>
      <c r="N24" s="156"/>
      <c r="O24" s="154"/>
      <c r="P24" s="160"/>
      <c r="Q24" s="173"/>
      <c r="R24" s="153"/>
    </row>
    <row r="25" spans="1:18" ht="13.5" customHeight="1" thickBot="1" x14ac:dyDescent="0.3">
      <c r="A25" s="36"/>
      <c r="B25" s="8" t="s">
        <v>30</v>
      </c>
      <c r="C25" s="137">
        <v>600</v>
      </c>
      <c r="D25" s="138">
        <v>1200</v>
      </c>
      <c r="E25" s="139">
        <v>2300</v>
      </c>
      <c r="G25" s="70"/>
      <c r="H25" s="174"/>
      <c r="I25" s="159"/>
      <c r="J25" s="164"/>
      <c r="K25" s="154"/>
      <c r="L25" s="143"/>
      <c r="M25" s="143"/>
      <c r="N25" s="143"/>
      <c r="O25" s="154"/>
      <c r="P25" s="152"/>
      <c r="Q25" s="173"/>
      <c r="R25" s="153"/>
    </row>
    <row r="26" spans="1:18" ht="13.5" customHeight="1" thickBot="1" x14ac:dyDescent="0.3">
      <c r="A26" s="196"/>
      <c r="B26" s="6" t="s">
        <v>31</v>
      </c>
      <c r="C26" s="193">
        <v>400</v>
      </c>
      <c r="D26" s="194">
        <v>1901</v>
      </c>
      <c r="E26" s="195">
        <v>1830</v>
      </c>
      <c r="G26" s="143"/>
      <c r="H26" s="81"/>
      <c r="I26" s="79"/>
      <c r="J26" s="79"/>
      <c r="K26" s="154"/>
      <c r="L26" s="184">
        <f>L19+L20+L21+L22+L23+L25</f>
        <v>1600</v>
      </c>
      <c r="M26" s="79"/>
      <c r="N26" s="187"/>
      <c r="O26" s="154"/>
      <c r="P26" s="81"/>
      <c r="Q26" s="79"/>
      <c r="R26" s="82"/>
    </row>
    <row r="27" spans="1:18" ht="13.5" customHeight="1" thickBot="1" x14ac:dyDescent="0.3">
      <c r="A27" s="37"/>
      <c r="B27" s="39"/>
      <c r="C27" s="29">
        <f>C17+C18+C19+C20+C23+C24+C25+C26</f>
        <v>2658</v>
      </c>
      <c r="D27" s="29">
        <f>D17+D18+D19+D20+D23+D24+D25+D26</f>
        <v>9481</v>
      </c>
      <c r="E27" s="38">
        <f t="shared" ref="E27" si="2">E17+E18+E19+E20+E23+E24+E25+E26</f>
        <v>9150</v>
      </c>
      <c r="G27" s="63" t="s">
        <v>34</v>
      </c>
      <c r="H27" s="149">
        <v>300</v>
      </c>
      <c r="I27" s="143" t="s">
        <v>48</v>
      </c>
      <c r="J27" s="182">
        <v>45385</v>
      </c>
      <c r="K27" s="154"/>
      <c r="L27" s="185">
        <v>900</v>
      </c>
      <c r="M27" s="143" t="s">
        <v>48</v>
      </c>
      <c r="N27" s="177">
        <v>45385</v>
      </c>
      <c r="O27" s="154"/>
      <c r="P27" s="160">
        <v>1800</v>
      </c>
      <c r="Q27" s="173" t="s">
        <v>49</v>
      </c>
      <c r="R27" s="150">
        <v>45413</v>
      </c>
    </row>
    <row r="28" spans="1:18" ht="13.5" customHeight="1" thickBot="1" x14ac:dyDescent="0.3">
      <c r="G28" s="64" t="s">
        <v>36</v>
      </c>
      <c r="H28" s="149">
        <v>300</v>
      </c>
      <c r="I28" s="143" t="s">
        <v>49</v>
      </c>
      <c r="J28" s="182">
        <v>45413</v>
      </c>
      <c r="K28" s="154"/>
      <c r="L28" s="185">
        <v>800</v>
      </c>
      <c r="M28" s="143" t="s">
        <v>49</v>
      </c>
      <c r="N28" s="177">
        <v>45413</v>
      </c>
      <c r="O28" s="154"/>
      <c r="P28" s="160">
        <v>1220</v>
      </c>
      <c r="Q28" s="173" t="s">
        <v>42</v>
      </c>
      <c r="R28" s="150">
        <v>45484</v>
      </c>
    </row>
    <row r="29" spans="1:18" ht="13.5" customHeight="1" x14ac:dyDescent="0.25">
      <c r="A29" s="30" t="s">
        <v>10</v>
      </c>
      <c r="B29" s="31"/>
      <c r="C29" s="132" t="s">
        <v>96</v>
      </c>
      <c r="D29" s="132" t="s">
        <v>99</v>
      </c>
      <c r="E29" s="136" t="s">
        <v>95</v>
      </c>
      <c r="G29" s="64"/>
      <c r="H29" s="149">
        <v>358</v>
      </c>
      <c r="I29" s="143" t="s">
        <v>42</v>
      </c>
      <c r="J29" s="182">
        <v>45484</v>
      </c>
      <c r="K29" s="154"/>
      <c r="L29" s="185">
        <v>1780</v>
      </c>
      <c r="M29" s="143" t="s">
        <v>42</v>
      </c>
      <c r="N29" s="177">
        <v>45484</v>
      </c>
      <c r="O29" s="154"/>
      <c r="P29" s="160">
        <v>2000</v>
      </c>
      <c r="Q29" s="173" t="s">
        <v>43</v>
      </c>
      <c r="R29" s="150">
        <v>45552</v>
      </c>
    </row>
    <row r="30" spans="1:18" ht="13.5" customHeight="1" x14ac:dyDescent="0.25">
      <c r="A30" s="36"/>
      <c r="B30" s="6" t="s">
        <v>28</v>
      </c>
      <c r="C30" s="137">
        <v>0</v>
      </c>
      <c r="D30" s="138">
        <v>2925</v>
      </c>
      <c r="E30" s="139">
        <v>1096</v>
      </c>
      <c r="G30" s="64"/>
      <c r="H30" s="149">
        <v>700</v>
      </c>
      <c r="I30" s="143" t="s">
        <v>53</v>
      </c>
      <c r="J30" s="167">
        <v>45545</v>
      </c>
      <c r="K30" s="154"/>
      <c r="L30" s="185">
        <v>1300</v>
      </c>
      <c r="M30" s="143" t="s">
        <v>43</v>
      </c>
      <c r="N30" s="177">
        <v>45552</v>
      </c>
      <c r="O30" s="154"/>
      <c r="P30" s="151">
        <v>2300</v>
      </c>
      <c r="Q30" s="173" t="s">
        <v>83</v>
      </c>
      <c r="R30" s="150">
        <v>45614</v>
      </c>
    </row>
    <row r="31" spans="1:18" ht="13.5" customHeight="1" x14ac:dyDescent="0.25">
      <c r="A31" s="36"/>
      <c r="B31" s="6" t="s">
        <v>29</v>
      </c>
      <c r="C31" s="137">
        <v>0</v>
      </c>
      <c r="D31" s="138">
        <v>1001</v>
      </c>
      <c r="E31" s="139">
        <v>731</v>
      </c>
      <c r="G31" s="64"/>
      <c r="H31" s="149">
        <v>600</v>
      </c>
      <c r="I31" s="143" t="s">
        <v>83</v>
      </c>
      <c r="J31" s="182">
        <v>45614</v>
      </c>
      <c r="K31" s="154"/>
      <c r="L31" s="176">
        <v>1200</v>
      </c>
      <c r="M31" s="143" t="s">
        <v>83</v>
      </c>
      <c r="N31" s="177">
        <v>45614</v>
      </c>
      <c r="O31" s="154"/>
      <c r="P31" s="160">
        <v>1830</v>
      </c>
      <c r="Q31" s="173" t="s">
        <v>92</v>
      </c>
      <c r="R31" s="150">
        <v>45688</v>
      </c>
    </row>
    <row r="32" spans="1:18" ht="13.5" customHeight="1" x14ac:dyDescent="0.25">
      <c r="A32" s="36"/>
      <c r="B32" s="8" t="s">
        <v>30</v>
      </c>
      <c r="C32" s="137">
        <v>0</v>
      </c>
      <c r="D32" s="138">
        <v>1000</v>
      </c>
      <c r="E32" s="139">
        <v>700</v>
      </c>
      <c r="G32" s="64"/>
      <c r="H32" s="149">
        <v>400</v>
      </c>
      <c r="I32" s="143" t="s">
        <v>92</v>
      </c>
      <c r="J32" s="156">
        <v>45688</v>
      </c>
      <c r="K32" s="154"/>
      <c r="L32" s="155">
        <v>1901</v>
      </c>
      <c r="M32" s="143" t="s">
        <v>92</v>
      </c>
      <c r="N32" s="167">
        <v>45688</v>
      </c>
      <c r="O32" s="154"/>
      <c r="P32" s="152"/>
      <c r="Q32" s="173"/>
      <c r="R32" s="153"/>
    </row>
    <row r="33" spans="1:18" ht="13.5" customHeight="1" thickBot="1" x14ac:dyDescent="0.3">
      <c r="A33" s="36"/>
      <c r="B33" s="6" t="s">
        <v>31</v>
      </c>
      <c r="C33" s="137"/>
      <c r="D33" s="138">
        <v>1757</v>
      </c>
      <c r="E33" s="139"/>
      <c r="G33" s="65"/>
      <c r="H33" s="155"/>
      <c r="I33" s="143"/>
      <c r="J33" s="156"/>
      <c r="K33" s="64"/>
      <c r="L33" s="143"/>
      <c r="M33" s="143"/>
      <c r="N33" s="143"/>
      <c r="O33" s="64"/>
      <c r="P33" s="152"/>
      <c r="Q33" s="173"/>
      <c r="R33" s="153"/>
    </row>
    <row r="34" spans="1:18" ht="13.5" customHeight="1" thickBot="1" x14ac:dyDescent="0.3">
      <c r="A34" s="37"/>
      <c r="B34" s="54"/>
      <c r="C34" s="46">
        <f>SUM(C30:C33)</f>
        <v>0</v>
      </c>
      <c r="D34" s="46">
        <f t="shared" ref="D34:E34" si="3">SUM(D30:D33)</f>
        <v>6683</v>
      </c>
      <c r="E34" s="47">
        <f t="shared" si="3"/>
        <v>2527</v>
      </c>
      <c r="G34" s="143"/>
      <c r="H34" s="81">
        <f>H27+H28+H29+H30+H31+H32</f>
        <v>2658</v>
      </c>
      <c r="I34" s="79"/>
      <c r="J34" s="79"/>
      <c r="K34" s="154"/>
      <c r="L34" s="184">
        <f>L26+L27+L28+L29+L30+L31+L32</f>
        <v>9481</v>
      </c>
      <c r="M34" s="79"/>
      <c r="N34" s="187"/>
      <c r="O34" s="154"/>
      <c r="P34" s="81">
        <f>P27+P28+P29+P30+P31+P32</f>
        <v>9150</v>
      </c>
      <c r="Q34" s="79"/>
      <c r="R34" s="82"/>
    </row>
    <row r="35" spans="1:18" ht="13.5" customHeight="1" thickBot="1" x14ac:dyDescent="0.3">
      <c r="G35" s="68" t="s">
        <v>35</v>
      </c>
      <c r="H35" s="160"/>
      <c r="I35" s="143"/>
      <c r="J35" s="173"/>
      <c r="K35" s="154"/>
      <c r="L35" s="176">
        <v>1500</v>
      </c>
      <c r="M35" s="143" t="s">
        <v>51</v>
      </c>
      <c r="N35" s="177">
        <v>45384</v>
      </c>
      <c r="O35" s="154"/>
      <c r="P35" s="160">
        <v>382</v>
      </c>
      <c r="Q35" s="173" t="s">
        <v>51</v>
      </c>
      <c r="R35" s="150">
        <v>45384</v>
      </c>
    </row>
    <row r="36" spans="1:18" ht="13.5" customHeight="1" x14ac:dyDescent="0.25">
      <c r="A36" s="30" t="s">
        <v>86</v>
      </c>
      <c r="B36" s="31"/>
      <c r="C36" s="132" t="s">
        <v>96</v>
      </c>
      <c r="D36" s="132" t="s">
        <v>95</v>
      </c>
      <c r="E36" s="136" t="s">
        <v>96</v>
      </c>
      <c r="G36" s="69"/>
      <c r="H36" s="160"/>
      <c r="I36" s="143"/>
      <c r="J36" s="173"/>
      <c r="K36" s="154"/>
      <c r="L36" s="176">
        <v>1425</v>
      </c>
      <c r="M36" s="143" t="s">
        <v>52</v>
      </c>
      <c r="N36" s="177">
        <v>45449</v>
      </c>
      <c r="O36" s="154"/>
      <c r="P36" s="160">
        <v>714</v>
      </c>
      <c r="Q36" s="173" t="s">
        <v>52</v>
      </c>
      <c r="R36" s="150">
        <v>45449</v>
      </c>
    </row>
    <row r="37" spans="1:18" ht="13.5" customHeight="1" x14ac:dyDescent="0.25">
      <c r="A37" s="34" t="s">
        <v>8</v>
      </c>
      <c r="B37" s="6" t="s">
        <v>28</v>
      </c>
      <c r="C37" s="137"/>
      <c r="D37" s="138"/>
      <c r="E37" s="139"/>
      <c r="G37" s="69"/>
      <c r="H37" s="160"/>
      <c r="I37" s="143"/>
      <c r="J37" s="173"/>
      <c r="K37" s="154"/>
      <c r="L37" s="176">
        <v>1001</v>
      </c>
      <c r="M37" s="143" t="s">
        <v>45</v>
      </c>
      <c r="N37" s="177">
        <v>45524</v>
      </c>
      <c r="O37" s="154"/>
      <c r="P37" s="160">
        <v>731</v>
      </c>
      <c r="Q37" s="173" t="s">
        <v>45</v>
      </c>
      <c r="R37" s="150">
        <v>45524</v>
      </c>
    </row>
    <row r="38" spans="1:18" ht="13.5" customHeight="1" x14ac:dyDescent="0.25">
      <c r="A38" s="36" t="s">
        <v>89</v>
      </c>
      <c r="B38" s="6" t="s">
        <v>29</v>
      </c>
      <c r="C38" s="137"/>
      <c r="D38" s="138"/>
      <c r="E38" s="139"/>
      <c r="G38" s="69"/>
      <c r="H38" s="160"/>
      <c r="I38" s="143"/>
      <c r="J38" s="173"/>
      <c r="K38" s="154"/>
      <c r="L38" s="176">
        <v>1000</v>
      </c>
      <c r="M38" s="143" t="s">
        <v>85</v>
      </c>
      <c r="N38" s="177">
        <v>45645</v>
      </c>
      <c r="O38" s="154"/>
      <c r="P38" s="160">
        <v>700</v>
      </c>
      <c r="Q38" s="173" t="s">
        <v>85</v>
      </c>
      <c r="R38" s="150">
        <v>45645</v>
      </c>
    </row>
    <row r="39" spans="1:18" ht="13.5" customHeight="1" x14ac:dyDescent="0.25">
      <c r="A39" s="36"/>
      <c r="B39" s="8" t="s">
        <v>30</v>
      </c>
      <c r="C39" s="137"/>
      <c r="D39" s="138"/>
      <c r="E39" s="139"/>
      <c r="G39" s="69"/>
      <c r="H39" s="160"/>
      <c r="I39" s="143"/>
      <c r="J39" s="173"/>
      <c r="K39" s="154"/>
      <c r="L39" s="176">
        <v>1757</v>
      </c>
      <c r="M39" s="143" t="s">
        <v>94</v>
      </c>
      <c r="N39" s="177">
        <v>45734</v>
      </c>
      <c r="O39" s="154"/>
      <c r="P39" s="160"/>
      <c r="Q39" s="173"/>
      <c r="R39" s="153"/>
    </row>
    <row r="40" spans="1:18" ht="13.5" customHeight="1" thickBot="1" x14ac:dyDescent="0.3">
      <c r="A40" s="36"/>
      <c r="B40" s="6" t="s">
        <v>31</v>
      </c>
      <c r="C40" s="140"/>
      <c r="D40" s="141">
        <v>1000</v>
      </c>
      <c r="E40" s="142"/>
      <c r="G40" s="70"/>
      <c r="H40" s="160"/>
      <c r="I40" s="143"/>
      <c r="J40" s="173"/>
      <c r="K40" s="154"/>
      <c r="L40" s="176"/>
      <c r="M40" s="143"/>
      <c r="N40" s="177"/>
      <c r="O40" s="154"/>
      <c r="P40" s="160"/>
      <c r="Q40" s="173"/>
      <c r="R40" s="153"/>
    </row>
    <row r="41" spans="1:18" ht="13.5" customHeight="1" thickBot="1" x14ac:dyDescent="0.3">
      <c r="A41" s="37"/>
      <c r="B41" s="60"/>
      <c r="C41" s="59">
        <f>C37+C38+C39+C40</f>
        <v>0</v>
      </c>
      <c r="D41" s="59">
        <f t="shared" ref="D41:E41" si="4">D37+D38+D39+D40</f>
        <v>1000</v>
      </c>
      <c r="E41" s="59">
        <f t="shared" si="4"/>
        <v>0</v>
      </c>
      <c r="G41" s="143"/>
      <c r="H41" s="76"/>
      <c r="I41" s="75"/>
      <c r="J41" s="75"/>
      <c r="K41" s="154"/>
      <c r="L41" s="184">
        <f>L35+L36+L37+L38+L39+L40</f>
        <v>6683</v>
      </c>
      <c r="M41" s="79"/>
      <c r="N41" s="187"/>
      <c r="O41" s="154"/>
      <c r="P41" s="81">
        <f>P35+P36+P37+P38+P39+P40</f>
        <v>2527</v>
      </c>
      <c r="Q41" s="79"/>
      <c r="R41" s="82"/>
    </row>
    <row r="42" spans="1:18" ht="13.5" customHeight="1" thickBot="1" x14ac:dyDescent="0.3">
      <c r="A42" s="30"/>
      <c r="B42" s="32"/>
      <c r="C42" s="132" t="s">
        <v>96</v>
      </c>
      <c r="D42" s="132" t="s">
        <v>95</v>
      </c>
      <c r="E42" s="136" t="s">
        <v>96</v>
      </c>
      <c r="G42" s="143"/>
      <c r="H42" s="155"/>
      <c r="I42" s="143"/>
      <c r="J42" s="156"/>
      <c r="K42" s="154"/>
      <c r="L42" s="143"/>
      <c r="M42" s="143"/>
      <c r="N42" s="143"/>
      <c r="O42" s="154"/>
      <c r="P42" s="152"/>
      <c r="Q42" s="173"/>
      <c r="R42" s="153"/>
    </row>
    <row r="43" spans="1:18" ht="13.5" customHeight="1" x14ac:dyDescent="0.25">
      <c r="A43" s="34" t="s">
        <v>87</v>
      </c>
      <c r="B43" s="6" t="s">
        <v>28</v>
      </c>
      <c r="C43" s="137"/>
      <c r="D43" s="138"/>
      <c r="E43" s="139"/>
      <c r="G43" s="68" t="s">
        <v>86</v>
      </c>
      <c r="H43" s="169"/>
      <c r="I43" s="158"/>
      <c r="J43" s="158"/>
      <c r="K43" s="154"/>
      <c r="L43" s="161">
        <v>1000</v>
      </c>
      <c r="M43" s="158" t="s">
        <v>88</v>
      </c>
      <c r="N43" s="162">
        <v>45747</v>
      </c>
      <c r="O43" s="154"/>
      <c r="P43" s="160"/>
      <c r="Q43" s="173"/>
      <c r="R43" s="150"/>
    </row>
    <row r="44" spans="1:18" ht="13.5" customHeight="1" x14ac:dyDescent="0.25">
      <c r="A44" s="36" t="s">
        <v>89</v>
      </c>
      <c r="B44" s="6" t="s">
        <v>29</v>
      </c>
      <c r="C44" s="137"/>
      <c r="D44" s="138"/>
      <c r="E44" s="139"/>
      <c r="G44" s="69"/>
      <c r="H44" s="160"/>
      <c r="I44" s="173"/>
      <c r="J44" s="173"/>
      <c r="K44" s="154"/>
      <c r="L44" s="176"/>
      <c r="M44" s="173"/>
      <c r="N44" s="177"/>
      <c r="O44" s="154"/>
      <c r="P44" s="160"/>
      <c r="Q44" s="173"/>
      <c r="R44" s="150"/>
    </row>
    <row r="45" spans="1:18" ht="13.5" customHeight="1" x14ac:dyDescent="0.25">
      <c r="A45" s="36"/>
      <c r="B45" s="8" t="s">
        <v>30</v>
      </c>
      <c r="C45" s="137"/>
      <c r="D45" s="138"/>
      <c r="E45" s="139"/>
      <c r="G45" s="69"/>
      <c r="H45" s="160"/>
      <c r="I45" s="173"/>
      <c r="J45" s="173"/>
      <c r="K45" s="154"/>
      <c r="L45" s="176"/>
      <c r="M45" s="173"/>
      <c r="N45" s="177"/>
      <c r="O45" s="154"/>
      <c r="P45" s="160"/>
      <c r="Q45" s="173"/>
      <c r="R45" s="150"/>
    </row>
    <row r="46" spans="1:18" ht="13.5" customHeight="1" x14ac:dyDescent="0.25">
      <c r="A46" s="36"/>
      <c r="B46" s="197" t="s">
        <v>31</v>
      </c>
      <c r="C46" s="198"/>
      <c r="D46" s="199"/>
      <c r="E46" s="200"/>
      <c r="G46" s="69"/>
      <c r="H46" s="160"/>
      <c r="I46" s="173"/>
      <c r="J46" s="173"/>
      <c r="K46" s="154"/>
      <c r="L46" s="176"/>
      <c r="M46" s="173"/>
      <c r="N46" s="177"/>
      <c r="O46" s="154"/>
      <c r="P46" s="160"/>
      <c r="Q46" s="173"/>
      <c r="R46" s="150"/>
    </row>
    <row r="47" spans="1:18" ht="13.5" customHeight="1" thickBot="1" x14ac:dyDescent="0.3">
      <c r="A47" s="37"/>
      <c r="B47" s="39"/>
      <c r="C47" s="29">
        <f>C37+C38+C39+C40+C43+C44+C45+C46</f>
        <v>0</v>
      </c>
      <c r="D47" s="29">
        <f>D43+D44+D45+D46</f>
        <v>0</v>
      </c>
      <c r="E47" s="38">
        <f>E37+E38+E39+E40+E43+E44+E45+E46</f>
        <v>0</v>
      </c>
      <c r="G47" s="69"/>
      <c r="H47" s="160"/>
      <c r="I47" s="173"/>
      <c r="J47" s="173"/>
      <c r="K47" s="154"/>
      <c r="L47" s="176"/>
      <c r="M47" s="173"/>
      <c r="N47" s="177"/>
      <c r="O47" s="154"/>
      <c r="P47" s="160"/>
      <c r="Q47" s="173"/>
      <c r="R47" s="150"/>
    </row>
    <row r="48" spans="1:18" ht="13.5" customHeight="1" x14ac:dyDescent="0.25">
      <c r="A48" s="48" t="s">
        <v>102</v>
      </c>
      <c r="B48" s="32"/>
      <c r="C48" s="132" t="s">
        <v>96</v>
      </c>
      <c r="D48" s="132" t="s">
        <v>101</v>
      </c>
      <c r="E48" s="136" t="s">
        <v>96</v>
      </c>
      <c r="G48" s="69"/>
      <c r="H48" s="160"/>
      <c r="I48" s="173"/>
      <c r="J48" s="173"/>
      <c r="K48" s="154"/>
      <c r="L48" s="176"/>
      <c r="M48" s="173"/>
      <c r="N48" s="177"/>
      <c r="O48" s="154"/>
      <c r="P48" s="160"/>
      <c r="Q48" s="173"/>
      <c r="R48" s="153"/>
    </row>
    <row r="49" spans="1:18" ht="13.5" customHeight="1" thickBot="1" x14ac:dyDescent="0.3">
      <c r="A49" s="34" t="s">
        <v>9</v>
      </c>
      <c r="B49" s="6" t="s">
        <v>28</v>
      </c>
      <c r="C49" s="137"/>
      <c r="D49" s="138"/>
      <c r="E49" s="139"/>
      <c r="G49" s="70"/>
      <c r="H49" s="175"/>
      <c r="I49" s="159"/>
      <c r="J49" s="159"/>
      <c r="K49" s="154"/>
      <c r="L49" s="163"/>
      <c r="M49" s="159"/>
      <c r="N49" s="164"/>
      <c r="O49" s="154"/>
      <c r="P49" s="160"/>
      <c r="Q49" s="173"/>
      <c r="R49" s="153"/>
    </row>
    <row r="50" spans="1:18" ht="13.5" customHeight="1" thickBot="1" x14ac:dyDescent="0.3">
      <c r="A50" s="36" t="s">
        <v>89</v>
      </c>
      <c r="B50" s="6" t="s">
        <v>29</v>
      </c>
      <c r="C50" s="137"/>
      <c r="D50" s="138"/>
      <c r="E50" s="139"/>
      <c r="H50" s="76"/>
      <c r="I50" s="75"/>
      <c r="J50" s="75"/>
      <c r="K50" s="157"/>
      <c r="L50" s="184">
        <f>L43+L44+L45+L47+L48+L49</f>
        <v>1000</v>
      </c>
      <c r="M50" s="79"/>
      <c r="N50" s="187"/>
      <c r="O50" s="157"/>
      <c r="P50" s="81">
        <f>P43+P44+P45+P47+P48+P49</f>
        <v>0</v>
      </c>
      <c r="Q50" s="79"/>
      <c r="R50" s="82"/>
    </row>
    <row r="51" spans="1:18" ht="13.5" customHeight="1" x14ac:dyDescent="0.25">
      <c r="A51" s="36"/>
      <c r="B51" s="8" t="s">
        <v>30</v>
      </c>
      <c r="C51" s="137"/>
      <c r="D51" s="138"/>
      <c r="E51" s="139"/>
      <c r="H51" s="155"/>
      <c r="I51" s="143"/>
      <c r="J51" s="156"/>
      <c r="K51" s="143"/>
      <c r="L51" s="143"/>
      <c r="M51" s="143"/>
      <c r="N51" s="143"/>
      <c r="O51" s="143"/>
      <c r="P51" s="143"/>
      <c r="Q51" s="143"/>
      <c r="R51" s="143"/>
    </row>
    <row r="52" spans="1:18" ht="13.5" customHeight="1" x14ac:dyDescent="0.25">
      <c r="A52" s="36"/>
      <c r="B52" s="6" t="s">
        <v>31</v>
      </c>
      <c r="C52" s="137"/>
      <c r="D52" s="138"/>
      <c r="E52" s="139"/>
      <c r="H52" s="128">
        <f>H34+H8</f>
        <v>3386</v>
      </c>
      <c r="I52" s="129"/>
      <c r="J52" s="130"/>
      <c r="K52" s="129"/>
      <c r="L52" s="128">
        <f>L41+L34+L26+L17+L8+L50</f>
        <v>28109</v>
      </c>
      <c r="M52" s="129"/>
      <c r="N52" s="129"/>
      <c r="O52" s="129"/>
      <c r="P52" s="131">
        <f>P41+P34+P26+P17</f>
        <v>18677</v>
      </c>
      <c r="Q52" s="129"/>
      <c r="R52" s="129"/>
    </row>
    <row r="53" spans="1:18" ht="13.5" customHeight="1" thickBot="1" x14ac:dyDescent="0.3">
      <c r="A53" s="37"/>
      <c r="B53" s="39"/>
      <c r="C53" s="29">
        <f>C43+C44+C45+C46+C49+C50+C51+C52</f>
        <v>0</v>
      </c>
      <c r="D53" s="29">
        <f>D49+D50+D51+D52</f>
        <v>0</v>
      </c>
      <c r="E53" s="38">
        <f>E43+E44+E45+E46+E49+E50+E51+E52</f>
        <v>0</v>
      </c>
    </row>
    <row r="54" spans="1:18" ht="13.5" customHeight="1" thickBot="1" x14ac:dyDescent="0.3">
      <c r="A54" s="190" t="s">
        <v>27</v>
      </c>
      <c r="B54" s="191">
        <f>B34+B27+B14+B7</f>
        <v>0</v>
      </c>
      <c r="C54" s="192">
        <f>C7+C14+C21+C27+C34+C41+C47+C53</f>
        <v>3386</v>
      </c>
      <c r="D54" s="192">
        <f>D7+D14+D21+D27+D34+D41+D47+D53</f>
        <v>28109</v>
      </c>
      <c r="E54" s="192">
        <f>E7+E14+E21+E27+E34+E41+E47+E53</f>
        <v>18677</v>
      </c>
    </row>
    <row r="55" spans="1:18" ht="15.75" thickBot="1" x14ac:dyDescent="0.3"/>
    <row r="56" spans="1:18" ht="24" thickBot="1" x14ac:dyDescent="0.4">
      <c r="A56" s="125" t="s">
        <v>32</v>
      </c>
      <c r="B56" s="126"/>
      <c r="C56" s="55"/>
      <c r="D56" s="55"/>
      <c r="E56" s="127"/>
    </row>
    <row r="58" spans="1:18" x14ac:dyDescent="0.25">
      <c r="H58"/>
    </row>
    <row r="59" spans="1:18" x14ac:dyDescent="0.25">
      <c r="H59"/>
    </row>
    <row r="60" spans="1:18" x14ac:dyDescent="0.25">
      <c r="H60"/>
    </row>
  </sheetData>
  <pageMargins left="0.25" right="0.25" top="0.25" bottom="0.25" header="0" footer="0"/>
  <pageSetup scale="99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4-1-21 to 3-31-22</vt:lpstr>
      <vt:lpstr>4-1-22 to 3-31-23</vt:lpstr>
      <vt:lpstr>4-1-23 TO 3-31-24</vt:lpstr>
      <vt:lpstr>4-1-24 to 3-31-25</vt:lpstr>
      <vt:lpstr>'4-1-23 TO 3-31-24'!Print_Area</vt:lpstr>
      <vt:lpstr>'4-1-24 to 3-31-25'!Print_Area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Auditor2</dc:creator>
  <cp:lastModifiedBy>County of Eastland</cp:lastModifiedBy>
  <cp:lastPrinted>2025-05-13T19:47:14Z</cp:lastPrinted>
  <dcterms:created xsi:type="dcterms:W3CDTF">2020-05-19T21:32:30Z</dcterms:created>
  <dcterms:modified xsi:type="dcterms:W3CDTF">2025-05-13T20:48:59Z</dcterms:modified>
</cp:coreProperties>
</file>